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acc\Desktop\2024\تسوية عهد\"/>
    </mc:Choice>
  </mc:AlternateContent>
  <bookViews>
    <workbookView xWindow="0" yWindow="0" windowWidth="20490" windowHeight="7650"/>
  </bookViews>
  <sheets>
    <sheet name="Sheet1" sheetId="1" r:id="rId1"/>
  </sheets>
  <definedNames>
    <definedName name="_xlnm._FilterDatabase" localSheetId="0" hidden="1">Sheet1!$A$2:$I$255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4" i="1" l="1"/>
  <c r="D236" i="1"/>
  <c r="D227" i="1" l="1"/>
  <c r="D256" i="1"/>
  <c r="D215" i="1" l="1"/>
  <c r="E256" i="1"/>
  <c r="D207" i="1" l="1"/>
  <c r="D196" i="1"/>
  <c r="D184" i="1" l="1"/>
  <c r="D139" i="1" l="1"/>
  <c r="D111" i="1" l="1"/>
  <c r="I106" i="1" l="1"/>
  <c r="D92" i="1" l="1"/>
  <c r="D69" i="1" l="1"/>
  <c r="D40" i="1" l="1"/>
  <c r="D33" i="1"/>
  <c r="D24" i="1" l="1"/>
  <c r="D23" i="1"/>
  <c r="D15" i="1" l="1"/>
  <c r="D1" i="1" l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l="1"/>
  <c r="F38" i="1" s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l="1"/>
  <c r="F60" i="1" s="1"/>
  <c r="F61" i="1" s="1"/>
  <c r="F62" i="1" s="1"/>
  <c r="F63" i="1" s="1"/>
  <c r="F64" i="1" s="1"/>
  <c r="F65" i="1" s="1"/>
  <c r="F66" i="1" s="1"/>
  <c r="F67" i="1" l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l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l="1"/>
  <c r="F133" i="1" s="1"/>
  <c r="F134" i="1" l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l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</calcChain>
</file>

<file path=xl/sharedStrings.xml><?xml version="1.0" encoding="utf-8"?>
<sst xmlns="http://schemas.openxmlformats.org/spreadsheetml/2006/main" count="831" uniqueCount="231">
  <si>
    <t>كشف رقم 1</t>
  </si>
  <si>
    <t xml:space="preserve">رقم الكشف </t>
  </si>
  <si>
    <t xml:space="preserve">التاريخ </t>
  </si>
  <si>
    <t xml:space="preserve">البيان </t>
  </si>
  <si>
    <t xml:space="preserve">المنصرف </t>
  </si>
  <si>
    <t xml:space="preserve">المستلم </t>
  </si>
  <si>
    <t>الرصيد</t>
  </si>
  <si>
    <t xml:space="preserve">الموقع </t>
  </si>
  <si>
    <t xml:space="preserve">اسم المستلم </t>
  </si>
  <si>
    <t>ملاحظات</t>
  </si>
  <si>
    <t xml:space="preserve">سند صرف 3951 سلف من الراتب </t>
  </si>
  <si>
    <t>1500ج فوادفون كاش و500نقداً</t>
  </si>
  <si>
    <t xml:space="preserve">سند صرف 3952 صيانة سيارة تغيير زيت وفلاتر </t>
  </si>
  <si>
    <t xml:space="preserve">سيارة رافت عمر </t>
  </si>
  <si>
    <t xml:space="preserve">مول الصحراوي </t>
  </si>
  <si>
    <t xml:space="preserve">سند صرف 3953 وقود سيارة </t>
  </si>
  <si>
    <t xml:space="preserve">سند صرف 3954 شراء بطارية للسيارة </t>
  </si>
  <si>
    <t>سيارة رافت عمر</t>
  </si>
  <si>
    <t>سند صرف 3955 ضيافة  فطار وشاي وسكر وطريق</t>
  </si>
  <si>
    <t>صاحب العهده</t>
  </si>
  <si>
    <t>ادارة الحسابات</t>
  </si>
  <si>
    <t>رصيد افتتاحى</t>
  </si>
  <si>
    <t>عهدة - تامر بردي</t>
  </si>
  <si>
    <t>كشف رقم 2</t>
  </si>
  <si>
    <t>سند صرف 3956 - مصروفات نثرية</t>
  </si>
  <si>
    <t>سند صرف 3957 - يوميات عماله مؤقته</t>
  </si>
  <si>
    <t>17-10-023</t>
  </si>
  <si>
    <t>اسطوانة صاروخ - سكر - كارته - اجرة كهربائي - تصليح السيارة</t>
  </si>
  <si>
    <t>سند صرف 3958 - شراء 4 فرد كاوتش للسيارة الفيات</t>
  </si>
  <si>
    <t>مصروفات نثرية</t>
  </si>
  <si>
    <t>وقود للسيارة</t>
  </si>
  <si>
    <t>سند صرف 1615</t>
  </si>
  <si>
    <t>كشف رقم 3</t>
  </si>
  <si>
    <t xml:space="preserve">فطار </t>
  </si>
  <si>
    <t>كارتات</t>
  </si>
  <si>
    <t>ميكانيكي</t>
  </si>
  <si>
    <t xml:space="preserve">فلتر زيت </t>
  </si>
  <si>
    <t>علبة شحم</t>
  </si>
  <si>
    <t>منظف</t>
  </si>
  <si>
    <t>ضبط زوايا ورصرصه</t>
  </si>
  <si>
    <t>فطار وشاي ومصروفات طريق</t>
  </si>
  <si>
    <t>بنزين</t>
  </si>
  <si>
    <t>سند صرف 3959 - يوميات عماله - عم حسين</t>
  </si>
  <si>
    <t>مصروفات طريق وفطار</t>
  </si>
  <si>
    <t>كشف رقم 4</t>
  </si>
  <si>
    <t>طلبات قهوة وشاي وسكر</t>
  </si>
  <si>
    <t>سن</t>
  </si>
  <si>
    <t>26م</t>
  </si>
  <si>
    <t>باقى حساب السن (26م)</t>
  </si>
  <si>
    <t>يوميات عماله مؤقته</t>
  </si>
  <si>
    <t>طلعت قرني</t>
  </si>
  <si>
    <t>18م</t>
  </si>
  <si>
    <t>سند صرف 3960عم حسين - مشال اسمنت</t>
  </si>
  <si>
    <t>سند صرف 3961 - اعمال حفر ( اجمالى مبلغ السند 3450ج)</t>
  </si>
  <si>
    <t>العمارة</t>
  </si>
  <si>
    <t>حسب تعليمات الحاج احمد</t>
  </si>
  <si>
    <t>سند صرف 3962 توريد 18م سن</t>
  </si>
  <si>
    <t>سند صرف 3963 -ايجار خلاطة اسمنت يوم 24-10-2023</t>
  </si>
  <si>
    <t>نثريات ( شاي وسكر واكرامية عم انور و انتقالات احمد الجبيلي )</t>
  </si>
  <si>
    <t>سند صرف 1662</t>
  </si>
  <si>
    <t>عهده</t>
  </si>
  <si>
    <t>تامر بردي</t>
  </si>
  <si>
    <t>عمرو ابو زيد  - مراجعة الحاج فى صورة الشيك والموقع</t>
  </si>
  <si>
    <t>عمرو ابو زيد</t>
  </si>
  <si>
    <t xml:space="preserve">شاي </t>
  </si>
  <si>
    <t xml:space="preserve">سكر </t>
  </si>
  <si>
    <t xml:space="preserve">كارتة طريق </t>
  </si>
  <si>
    <t xml:space="preserve">غسيل السيارة </t>
  </si>
  <si>
    <t xml:space="preserve">مشال اسمنت </t>
  </si>
  <si>
    <t xml:space="preserve">طريق مصر اسكندرية </t>
  </si>
  <si>
    <t>صبري النقاش</t>
  </si>
  <si>
    <t xml:space="preserve">سند صرف 3964 مصنعيات نقاشة </t>
  </si>
  <si>
    <t>كشف رقم 5</t>
  </si>
  <si>
    <t xml:space="preserve">قهوة </t>
  </si>
  <si>
    <t xml:space="preserve">سند صرف 3965 تشوين 3.5طن اسمنت رمال </t>
  </si>
  <si>
    <t>سند صرف 3966</t>
  </si>
  <si>
    <t>يومية عامل رش مياة الخرسانة</t>
  </si>
  <si>
    <t>كشف رقم 6</t>
  </si>
  <si>
    <t>سند صرف 1688</t>
  </si>
  <si>
    <t>سند صرف 3967 - اعمال تشوين اسمنت ورمل</t>
  </si>
  <si>
    <t>سند صرف 3968 - محمد ايمن - صبري النقاش</t>
  </si>
  <si>
    <t>سند صرف 3969 - فاتورة مشتريات دهانات</t>
  </si>
  <si>
    <t xml:space="preserve">سند صرف 3970 - انور دياب - جزء من الراتب </t>
  </si>
  <si>
    <t xml:space="preserve">فطار وقهوة ومصروفات نثرية </t>
  </si>
  <si>
    <t>عهدة - مبيعات اسمنت</t>
  </si>
  <si>
    <t>كشف رقم 7</t>
  </si>
  <si>
    <t>صيانة السيارة الفيات</t>
  </si>
  <si>
    <t>نثريات ( سكر + فطار + قهوة )</t>
  </si>
  <si>
    <t>سند صرف 3972 - باقى راتب انور ديا ب شهر 10-2023</t>
  </si>
  <si>
    <t xml:space="preserve">سند صرف 3971 - عم حسين يوميات </t>
  </si>
  <si>
    <t>عم حسين</t>
  </si>
  <si>
    <t>كشف رقم 8</t>
  </si>
  <si>
    <t>سكر وشاي وفطار ونثريات</t>
  </si>
  <si>
    <t>اجرة ميكانيكي</t>
  </si>
  <si>
    <t>من راتب شهر 11</t>
  </si>
  <si>
    <t>يوميات</t>
  </si>
  <si>
    <t xml:space="preserve">سند صرف 3974 - سلفه </t>
  </si>
  <si>
    <t>سند صرف 3973</t>
  </si>
  <si>
    <t>سند صرف 3977</t>
  </si>
  <si>
    <t>سند صرف 3975</t>
  </si>
  <si>
    <t>عم محمد</t>
  </si>
  <si>
    <t>تكاية للكرسي العربيه</t>
  </si>
  <si>
    <t>بن ومصروفات</t>
  </si>
  <si>
    <t>سند صرف 3976</t>
  </si>
  <si>
    <t>اكراميات لعمال المركب</t>
  </si>
  <si>
    <t>المركب</t>
  </si>
  <si>
    <t>سند صرف 3978 - ايجار خلاطه</t>
  </si>
  <si>
    <t xml:space="preserve">سند صرف 3979 </t>
  </si>
  <si>
    <t>رمضان محمد - محاره</t>
  </si>
  <si>
    <t>طن ونص اسمنت</t>
  </si>
  <si>
    <t>اسمنت</t>
  </si>
  <si>
    <t>سند صرف 3980 - يوميات</t>
  </si>
  <si>
    <t>تليفون عم انور - عهدة</t>
  </si>
  <si>
    <t>فطار</t>
  </si>
  <si>
    <t>سند صرف 1832</t>
  </si>
  <si>
    <t xml:space="preserve">رجب الغفير </t>
  </si>
  <si>
    <t xml:space="preserve"> وكارتات مصروفات طريق وفطار</t>
  </si>
  <si>
    <t>كشف رقم 9</t>
  </si>
  <si>
    <t>كشف رقم 10</t>
  </si>
  <si>
    <t>شاي ونثريات</t>
  </si>
  <si>
    <t>مياه معدنية</t>
  </si>
  <si>
    <t>................................</t>
  </si>
  <si>
    <t>.......................................</t>
  </si>
  <si>
    <t>كشف رقم 11</t>
  </si>
  <si>
    <t xml:space="preserve">بنزين سيارة </t>
  </si>
  <si>
    <t xml:space="preserve">كارتات طريق </t>
  </si>
  <si>
    <t xml:space="preserve">فاتورة قطع غيار </t>
  </si>
  <si>
    <t xml:space="preserve">سلفة </t>
  </si>
  <si>
    <t xml:space="preserve">مصنعية كهرباء صيانة السيارة </t>
  </si>
  <si>
    <t xml:space="preserve">بويات للسيارة </t>
  </si>
  <si>
    <t xml:space="preserve">مصنعية دهان السيارة </t>
  </si>
  <si>
    <t xml:space="preserve">2ريشة مساحات لسيارة </t>
  </si>
  <si>
    <t>كشف رقم 12</t>
  </si>
  <si>
    <t>سند صرف 1914</t>
  </si>
  <si>
    <t>عهدة</t>
  </si>
  <si>
    <t>كشف رقم 13</t>
  </si>
  <si>
    <t>فامية فانوسين</t>
  </si>
  <si>
    <t>شاي وسكر - عم انور</t>
  </si>
  <si>
    <t>مول الصحراوي</t>
  </si>
  <si>
    <t xml:space="preserve">انور دياب - الغفير </t>
  </si>
  <si>
    <t>باقى راتب شهر 11-2023 - سند صرف 3981</t>
  </si>
  <si>
    <t>ظبط زوايا العربية</t>
  </si>
  <si>
    <t>وجبات توزيع</t>
  </si>
  <si>
    <t>مسحوبات</t>
  </si>
  <si>
    <t>تصليح 2عجلة خلفية  العربية الفيات</t>
  </si>
  <si>
    <t>سند صرف 1952</t>
  </si>
  <si>
    <t>تصليح ريادتير العربيه الفيات</t>
  </si>
  <si>
    <t>كشف رقم 14</t>
  </si>
  <si>
    <t>سند صرف 1967</t>
  </si>
  <si>
    <t>سند صرف 3982 - ابواب صاج جراج المنارة</t>
  </si>
  <si>
    <t>جراج المنارة</t>
  </si>
  <si>
    <t>محمود جمال</t>
  </si>
  <si>
    <t>سند صرف  3984</t>
  </si>
  <si>
    <t>اعمال شبك بالمحل الصغير</t>
  </si>
  <si>
    <t>خالص حساب ابواب الجراج</t>
  </si>
  <si>
    <t>فاتورة بنزين</t>
  </si>
  <si>
    <t>رجب الغفير  - من حساب راتب شهر 12-2023</t>
  </si>
  <si>
    <t xml:space="preserve">الحاج احمد كشري </t>
  </si>
  <si>
    <t>سند صرف 3983 - اعمال شبك وصبة المحل الصغير</t>
  </si>
  <si>
    <t>سند صرف 2014</t>
  </si>
  <si>
    <t>كشف رقم 15</t>
  </si>
  <si>
    <t xml:space="preserve">سند صرف 3985 سلفة </t>
  </si>
  <si>
    <t>كشف رقم 16</t>
  </si>
  <si>
    <t xml:space="preserve">مصنعية المكانيكي </t>
  </si>
  <si>
    <t xml:space="preserve">اكراميات </t>
  </si>
  <si>
    <t>جوانات و اولسيهات</t>
  </si>
  <si>
    <t>سير كاتينة</t>
  </si>
  <si>
    <t xml:space="preserve">جوان وش تاكيهات  </t>
  </si>
  <si>
    <t>كشف رقم 17</t>
  </si>
  <si>
    <t>سند صرف 3986</t>
  </si>
  <si>
    <t>منظف انجيكشن</t>
  </si>
  <si>
    <t xml:space="preserve">اكرامية </t>
  </si>
  <si>
    <t>كشف رقم 18</t>
  </si>
  <si>
    <t>سيتي بلازا</t>
  </si>
  <si>
    <t>فطار وشاي وقهوة واكرميات</t>
  </si>
  <si>
    <t xml:space="preserve">مناديل </t>
  </si>
  <si>
    <t>رجب الغفير</t>
  </si>
  <si>
    <t>أنور الغفير</t>
  </si>
  <si>
    <t xml:space="preserve">راتب </t>
  </si>
  <si>
    <t>سند صرف 3988 تكسير لمواسير الصرف</t>
  </si>
  <si>
    <t>سند صرف 3987 راتب شهر12-2023- اجمالي الراتب 4400</t>
  </si>
  <si>
    <t>كشف رقم 19</t>
  </si>
  <si>
    <t>سند صرف 2194</t>
  </si>
  <si>
    <t>مصاريف شاي وبسكويت</t>
  </si>
  <si>
    <t>كشف رقم 20</t>
  </si>
  <si>
    <t>بنزبن سيارة</t>
  </si>
  <si>
    <t>اكرامية رجب الغفير</t>
  </si>
  <si>
    <t>فطار وشاي ونثريات</t>
  </si>
  <si>
    <t>اكرامية طارق</t>
  </si>
  <si>
    <t>سند صرف 2250</t>
  </si>
  <si>
    <t>كشف رقم 21</t>
  </si>
  <si>
    <t>18-1-2024</t>
  </si>
  <si>
    <t xml:space="preserve">فاتورة بنزين </t>
  </si>
  <si>
    <t>كارتات ومصروفات طريق</t>
  </si>
  <si>
    <t>كشف رقم 22</t>
  </si>
  <si>
    <t>اكراميات عمال</t>
  </si>
  <si>
    <t>مصروفات طريق ونثريات</t>
  </si>
  <si>
    <t>شاي ومصروفات طريق</t>
  </si>
  <si>
    <t>اكرامية رضا</t>
  </si>
  <si>
    <t>صيانة السيارة كيا سيراتو</t>
  </si>
  <si>
    <t>ميكانيكي + زيت باور + زيت فتيس</t>
  </si>
  <si>
    <t>راتب 1-2024</t>
  </si>
  <si>
    <t>اكرامية عم انور ومحمد</t>
  </si>
  <si>
    <t>مصروفات نثرية وطريق</t>
  </si>
  <si>
    <t>بنزين للسيراتو</t>
  </si>
  <si>
    <t>مصروفات طريق</t>
  </si>
  <si>
    <t>كاوتش شكمان وتغيير زيت</t>
  </si>
  <si>
    <t>كيلو زيت فتيس</t>
  </si>
  <si>
    <t>سند صرف 2356</t>
  </si>
  <si>
    <t>كشف رقم 23</t>
  </si>
  <si>
    <t>زيت لعربية الحاج</t>
  </si>
  <si>
    <t>صيانة عفشة وزيت فرامل وغسيل موتور وفلتر هواء وتكييف</t>
  </si>
  <si>
    <t>غسيل سيارة</t>
  </si>
  <si>
    <t>سند صرف 2393</t>
  </si>
  <si>
    <t>كشف رقم 24</t>
  </si>
  <si>
    <t>مصروفات طريق ونثريات واكراميات</t>
  </si>
  <si>
    <t>بنزين - كيا سيراتو المكتب</t>
  </si>
  <si>
    <t>مصروفات السيارة الكوديك</t>
  </si>
  <si>
    <t>بنزين كوديك</t>
  </si>
  <si>
    <t xml:space="preserve">كارتات طريق ومصروفات </t>
  </si>
  <si>
    <t>كشف رقم 25</t>
  </si>
  <si>
    <t>سند صرف 2421</t>
  </si>
  <si>
    <t xml:space="preserve">صيانة سيراتو البيضاء </t>
  </si>
  <si>
    <t>مياه خضراء للريادتير</t>
  </si>
  <si>
    <t xml:space="preserve">مصروفات طريق </t>
  </si>
  <si>
    <t>رجب - اكرامية</t>
  </si>
  <si>
    <t>شبكة امامية</t>
  </si>
  <si>
    <t>بلية عجل امامي</t>
  </si>
  <si>
    <t>انتقالات واجرة صانيعي</t>
  </si>
  <si>
    <t>سند صرف 2485</t>
  </si>
  <si>
    <t>سند صرف 3991 - سلفه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</si>
</sst>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2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u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u/>
      <sz val="18"/>
      <color theme="1"/>
      <name val="Calibri"/>
      <family val="2"/>
      <scheme val="minor"/>
    </font>
    <font>
      <sz val="18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0" fontId="7" fillId="0" borderId="2" xfId="0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262"/>
  <sheetViews>
    <sheetView showGridLines="0" rightToLeft="1" tabSelected="1" zoomScale="70" zoomScaleNormal="70" workbookViewId="0">
      <pane ySplit="2" topLeftCell="A232" activePane="bottomLeft" state="frozen"/>
      <selection pane="bottomLeft" activeCell="A262" sqref="A1:H262"/>
    </sheetView>
  </sheetViews>
  <sheetFormatPr defaultRowHeight="15"/>
  <cols>
    <col min="1" max="1" width="20" customWidth="1"/>
    <col min="2" max="2" width="20.5703125" customWidth="1"/>
    <col min="3" max="3" width="78.140625" bestFit="1" customWidth="1"/>
    <col min="4" max="4" width="21.85546875" customWidth="1"/>
    <col min="5" max="5" width="20.42578125" customWidth="1"/>
    <col min="6" max="6" width="23.85546875" customWidth="1"/>
    <col min="7" max="7" width="28.42578125" customWidth="1"/>
    <col min="8" max="8" width="24" customWidth="1"/>
    <col min="9" max="9" width="36.42578125" bestFit="1" customWidth="1"/>
  </cols>
  <sheetData>
    <row r="1" spans="1:9" ht="47.25" customHeight="1" thickBot="1">
      <c r="A1" s="18"/>
      <c r="B1" s="31" t="s">
        <v>22</v>
      </c>
      <c r="C1" s="31"/>
      <c r="D1" s="27">
        <f ca="1">TODAY()</f>
        <v>45340</v>
      </c>
      <c r="E1" s="28"/>
      <c r="F1" s="29"/>
      <c r="G1" s="30">
        <v>1214</v>
      </c>
      <c r="H1" s="18"/>
    </row>
    <row r="2" spans="1:9" s="7" customFormat="1" ht="43.5" customHeight="1" thickTop="1" thickBot="1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14" t="s">
        <v>9</v>
      </c>
    </row>
    <row r="3" spans="1:9" ht="39.75" hidden="1" customHeight="1" thickTop="1">
      <c r="A3" s="26" t="s">
        <v>23</v>
      </c>
      <c r="B3" s="11"/>
      <c r="C3" s="12" t="s">
        <v>21</v>
      </c>
      <c r="D3" s="10"/>
      <c r="E3" s="10"/>
      <c r="F3" s="13">
        <f>E3</f>
        <v>0</v>
      </c>
      <c r="G3" s="10"/>
      <c r="H3" s="10"/>
      <c r="I3" s="10"/>
    </row>
    <row r="4" spans="1:9" s="1" customFormat="1" ht="43.5" hidden="1" customHeight="1">
      <c r="A4" s="2" t="s">
        <v>0</v>
      </c>
      <c r="B4" s="3">
        <v>45211</v>
      </c>
      <c r="C4" s="5" t="s">
        <v>10</v>
      </c>
      <c r="D4" s="4">
        <v>2000</v>
      </c>
      <c r="E4" s="2"/>
      <c r="F4" s="4">
        <f>F3+E4-D4</f>
        <v>-2000</v>
      </c>
      <c r="G4" s="2" t="s">
        <v>14</v>
      </c>
      <c r="H4" s="2" t="s">
        <v>139</v>
      </c>
      <c r="I4" s="2" t="s">
        <v>11</v>
      </c>
    </row>
    <row r="5" spans="1:9" s="1" customFormat="1" ht="43.5" hidden="1" customHeight="1">
      <c r="A5" s="2" t="s">
        <v>0</v>
      </c>
      <c r="B5" s="3">
        <v>45211</v>
      </c>
      <c r="C5" s="5" t="s">
        <v>12</v>
      </c>
      <c r="D5" s="4">
        <v>800</v>
      </c>
      <c r="E5" s="2"/>
      <c r="F5" s="4">
        <f t="shared" ref="F5:F99" si="0">F4+E5-D5</f>
        <v>-2800</v>
      </c>
      <c r="G5" s="2" t="s">
        <v>14</v>
      </c>
      <c r="H5" s="2"/>
      <c r="I5" s="2" t="s">
        <v>13</v>
      </c>
    </row>
    <row r="6" spans="1:9" s="1" customFormat="1" ht="43.5" hidden="1" customHeight="1">
      <c r="A6" s="2" t="s">
        <v>0</v>
      </c>
      <c r="B6" s="3">
        <v>45211</v>
      </c>
      <c r="C6" s="5" t="s">
        <v>15</v>
      </c>
      <c r="D6" s="4">
        <v>570</v>
      </c>
      <c r="E6" s="2"/>
      <c r="F6" s="4">
        <f t="shared" si="0"/>
        <v>-3370</v>
      </c>
      <c r="G6" s="2" t="s">
        <v>14</v>
      </c>
      <c r="H6" s="2"/>
      <c r="I6" s="2"/>
    </row>
    <row r="7" spans="1:9" s="1" customFormat="1" ht="43.5" hidden="1" customHeight="1">
      <c r="A7" s="2" t="s">
        <v>0</v>
      </c>
      <c r="B7" s="3">
        <v>45211</v>
      </c>
      <c r="C7" s="5" t="s">
        <v>16</v>
      </c>
      <c r="D7" s="4">
        <v>1450</v>
      </c>
      <c r="E7" s="2"/>
      <c r="F7" s="4">
        <f t="shared" si="0"/>
        <v>-4820</v>
      </c>
      <c r="G7" s="2" t="s">
        <v>14</v>
      </c>
      <c r="H7" s="2"/>
      <c r="I7" s="2" t="s">
        <v>17</v>
      </c>
    </row>
    <row r="8" spans="1:9" s="1" customFormat="1" ht="43.5" hidden="1" customHeight="1">
      <c r="A8" s="2" t="s">
        <v>0</v>
      </c>
      <c r="B8" s="3">
        <v>45211</v>
      </c>
      <c r="C8" s="5" t="s">
        <v>18</v>
      </c>
      <c r="D8" s="4">
        <v>350</v>
      </c>
      <c r="E8" s="2"/>
      <c r="F8" s="4">
        <f t="shared" si="0"/>
        <v>-5170</v>
      </c>
      <c r="G8" s="2" t="s">
        <v>14</v>
      </c>
      <c r="H8" s="2"/>
      <c r="I8" s="2"/>
    </row>
    <row r="9" spans="1:9" s="1" customFormat="1" ht="43.5" hidden="1" customHeight="1">
      <c r="A9" s="2" t="s">
        <v>23</v>
      </c>
      <c r="B9" s="3" t="s">
        <v>26</v>
      </c>
      <c r="C9" s="5" t="s">
        <v>24</v>
      </c>
      <c r="D9" s="4">
        <v>735</v>
      </c>
      <c r="E9" s="2"/>
      <c r="F9" s="4">
        <f t="shared" si="0"/>
        <v>-5905</v>
      </c>
      <c r="G9" s="2" t="s">
        <v>14</v>
      </c>
      <c r="H9" s="2"/>
      <c r="I9" s="2"/>
    </row>
    <row r="10" spans="1:9" s="1" customFormat="1" ht="43.5" hidden="1" customHeight="1">
      <c r="A10" s="2" t="s">
        <v>23</v>
      </c>
      <c r="B10" s="3" t="s">
        <v>26</v>
      </c>
      <c r="C10" s="5" t="s">
        <v>25</v>
      </c>
      <c r="D10" s="4">
        <v>400</v>
      </c>
      <c r="E10" s="2"/>
      <c r="F10" s="4">
        <f t="shared" si="0"/>
        <v>-6305</v>
      </c>
      <c r="G10" s="2" t="s">
        <v>14</v>
      </c>
      <c r="H10" s="2"/>
      <c r="I10" s="2"/>
    </row>
    <row r="11" spans="1:9" s="1" customFormat="1" ht="43.5" hidden="1" customHeight="1">
      <c r="A11" s="2" t="s">
        <v>23</v>
      </c>
      <c r="B11" s="3" t="s">
        <v>26</v>
      </c>
      <c r="C11" s="15" t="s">
        <v>27</v>
      </c>
      <c r="D11" s="4">
        <v>405</v>
      </c>
      <c r="E11" s="2"/>
      <c r="F11" s="4">
        <f t="shared" si="0"/>
        <v>-6710</v>
      </c>
      <c r="G11" s="2" t="s">
        <v>14</v>
      </c>
      <c r="H11" s="2"/>
      <c r="I11" s="2"/>
    </row>
    <row r="12" spans="1:9" s="1" customFormat="1" ht="43.5" hidden="1" customHeight="1">
      <c r="A12" s="2" t="s">
        <v>23</v>
      </c>
      <c r="B12" s="3" t="s">
        <v>26</v>
      </c>
      <c r="C12" s="5" t="s">
        <v>28</v>
      </c>
      <c r="D12" s="4">
        <v>9250</v>
      </c>
      <c r="E12" s="2"/>
      <c r="F12" s="4">
        <f t="shared" si="0"/>
        <v>-15960</v>
      </c>
      <c r="G12" s="2" t="s">
        <v>14</v>
      </c>
      <c r="H12" s="2"/>
      <c r="I12" s="2"/>
    </row>
    <row r="13" spans="1:9" s="1" customFormat="1" ht="43.5" hidden="1" customHeight="1">
      <c r="A13" s="2" t="s">
        <v>23</v>
      </c>
      <c r="B13" s="3" t="s">
        <v>26</v>
      </c>
      <c r="C13" s="5" t="s">
        <v>29</v>
      </c>
      <c r="D13" s="4">
        <v>163</v>
      </c>
      <c r="E13" s="2"/>
      <c r="F13" s="4">
        <f t="shared" si="0"/>
        <v>-16123</v>
      </c>
      <c r="G13" s="2" t="s">
        <v>14</v>
      </c>
      <c r="H13" s="2"/>
      <c r="I13" s="2"/>
    </row>
    <row r="14" spans="1:9" s="1" customFormat="1" ht="43.5" hidden="1" customHeight="1">
      <c r="A14" s="2" t="s">
        <v>23</v>
      </c>
      <c r="B14" s="3" t="s">
        <v>26</v>
      </c>
      <c r="C14" s="5" t="s">
        <v>30</v>
      </c>
      <c r="D14" s="4">
        <v>510</v>
      </c>
      <c r="E14" s="2"/>
      <c r="F14" s="4">
        <f t="shared" si="0"/>
        <v>-16633</v>
      </c>
      <c r="G14" s="2" t="s">
        <v>14</v>
      </c>
      <c r="H14" s="2"/>
      <c r="I14" s="2"/>
    </row>
    <row r="15" spans="1:9" s="1" customFormat="1" ht="43.5" hidden="1" customHeight="1">
      <c r="A15" s="2" t="s">
        <v>23</v>
      </c>
      <c r="B15" s="3" t="s">
        <v>26</v>
      </c>
      <c r="C15" s="5" t="s">
        <v>29</v>
      </c>
      <c r="D15" s="4">
        <f>40+30+100+20</f>
        <v>190</v>
      </c>
      <c r="E15" s="2"/>
      <c r="F15" s="4">
        <f t="shared" si="0"/>
        <v>-16823</v>
      </c>
      <c r="G15" s="2" t="s">
        <v>14</v>
      </c>
      <c r="H15" s="2"/>
      <c r="I15" s="2"/>
    </row>
    <row r="16" spans="1:9" s="1" customFormat="1" ht="43.5" hidden="1" customHeight="1">
      <c r="A16" s="2" t="s">
        <v>23</v>
      </c>
      <c r="B16" s="3" t="s">
        <v>26</v>
      </c>
      <c r="C16" s="5" t="s">
        <v>31</v>
      </c>
      <c r="D16" s="4"/>
      <c r="E16" s="2">
        <v>17000</v>
      </c>
      <c r="F16" s="4">
        <f t="shared" si="0"/>
        <v>177</v>
      </c>
      <c r="G16" s="2" t="s">
        <v>60</v>
      </c>
      <c r="H16" s="2" t="s">
        <v>61</v>
      </c>
      <c r="I16" s="2"/>
    </row>
    <row r="17" spans="1:9" s="1" customFormat="1" ht="43.5" hidden="1" customHeight="1">
      <c r="A17" s="2" t="s">
        <v>32</v>
      </c>
      <c r="B17" s="3">
        <v>45217</v>
      </c>
      <c r="C17" s="5" t="s">
        <v>33</v>
      </c>
      <c r="D17" s="4">
        <v>40</v>
      </c>
      <c r="E17" s="2"/>
      <c r="F17" s="4">
        <f t="shared" si="0"/>
        <v>137</v>
      </c>
      <c r="G17" s="2" t="s">
        <v>14</v>
      </c>
      <c r="H17" s="2"/>
      <c r="I17" s="2"/>
    </row>
    <row r="18" spans="1:9" s="1" customFormat="1" ht="43.5" hidden="1" customHeight="1">
      <c r="A18" s="2" t="s">
        <v>32</v>
      </c>
      <c r="B18" s="3">
        <v>45217</v>
      </c>
      <c r="C18" s="5" t="s">
        <v>34</v>
      </c>
      <c r="D18" s="4">
        <v>20</v>
      </c>
      <c r="E18" s="2"/>
      <c r="F18" s="4">
        <f t="shared" si="0"/>
        <v>117</v>
      </c>
      <c r="G18" s="2" t="s">
        <v>14</v>
      </c>
      <c r="H18" s="2"/>
      <c r="I18" s="2"/>
    </row>
    <row r="19" spans="1:9" s="1" customFormat="1" ht="43.5" hidden="1" customHeight="1">
      <c r="A19" s="2" t="s">
        <v>32</v>
      </c>
      <c r="B19" s="3">
        <v>45217</v>
      </c>
      <c r="C19" s="5" t="s">
        <v>35</v>
      </c>
      <c r="D19" s="4">
        <v>130</v>
      </c>
      <c r="E19" s="2"/>
      <c r="F19" s="4">
        <f t="shared" si="0"/>
        <v>-13</v>
      </c>
      <c r="G19" s="2" t="s">
        <v>14</v>
      </c>
      <c r="H19" s="2"/>
      <c r="I19" s="2"/>
    </row>
    <row r="20" spans="1:9" s="1" customFormat="1" ht="43.5" hidden="1" customHeight="1">
      <c r="A20" s="2" t="s">
        <v>32</v>
      </c>
      <c r="B20" s="3">
        <v>45217</v>
      </c>
      <c r="C20" s="5" t="s">
        <v>36</v>
      </c>
      <c r="D20" s="4">
        <v>75</v>
      </c>
      <c r="E20" s="2"/>
      <c r="F20" s="4">
        <f t="shared" si="0"/>
        <v>-88</v>
      </c>
      <c r="G20" s="2" t="s">
        <v>14</v>
      </c>
      <c r="H20" s="2"/>
      <c r="I20" s="2"/>
    </row>
    <row r="21" spans="1:9" s="1" customFormat="1" ht="43.5" hidden="1" customHeight="1">
      <c r="A21" s="2" t="s">
        <v>32</v>
      </c>
      <c r="B21" s="3">
        <v>45217</v>
      </c>
      <c r="C21" s="5" t="s">
        <v>37</v>
      </c>
      <c r="D21" s="4">
        <v>75</v>
      </c>
      <c r="E21" s="2"/>
      <c r="F21" s="4">
        <f t="shared" si="0"/>
        <v>-163</v>
      </c>
      <c r="G21" s="2" t="s">
        <v>14</v>
      </c>
      <c r="H21" s="2"/>
      <c r="I21" s="2"/>
    </row>
    <row r="22" spans="1:9" s="1" customFormat="1" ht="43.5" hidden="1" customHeight="1">
      <c r="A22" s="2" t="s">
        <v>32</v>
      </c>
      <c r="B22" s="3">
        <v>45217</v>
      </c>
      <c r="C22" s="5" t="s">
        <v>38</v>
      </c>
      <c r="D22" s="4">
        <v>70</v>
      </c>
      <c r="E22" s="2"/>
      <c r="F22" s="4">
        <f t="shared" si="0"/>
        <v>-233</v>
      </c>
      <c r="G22" s="2" t="s">
        <v>14</v>
      </c>
      <c r="H22" s="2"/>
      <c r="I22" s="2"/>
    </row>
    <row r="23" spans="1:9" s="1" customFormat="1" ht="43.5" hidden="1" customHeight="1">
      <c r="A23" s="2" t="s">
        <v>32</v>
      </c>
      <c r="B23" s="3">
        <v>45217</v>
      </c>
      <c r="C23" s="5" t="s">
        <v>39</v>
      </c>
      <c r="D23" s="4">
        <f>100+145</f>
        <v>245</v>
      </c>
      <c r="E23" s="2"/>
      <c r="F23" s="4">
        <f t="shared" si="0"/>
        <v>-478</v>
      </c>
      <c r="G23" s="2" t="s">
        <v>14</v>
      </c>
      <c r="H23" s="2"/>
      <c r="I23" s="2"/>
    </row>
    <row r="24" spans="1:9" s="1" customFormat="1" ht="43.5" hidden="1" customHeight="1">
      <c r="A24" s="2" t="s">
        <v>32</v>
      </c>
      <c r="B24" s="3">
        <v>45220</v>
      </c>
      <c r="C24" s="5" t="s">
        <v>40</v>
      </c>
      <c r="D24" s="4">
        <f>45+45</f>
        <v>90</v>
      </c>
      <c r="E24" s="2"/>
      <c r="F24" s="4">
        <f t="shared" si="0"/>
        <v>-568</v>
      </c>
      <c r="G24" s="2" t="s">
        <v>14</v>
      </c>
      <c r="H24" s="2"/>
      <c r="I24" s="2"/>
    </row>
    <row r="25" spans="1:9" s="1" customFormat="1" ht="43.5" hidden="1" customHeight="1">
      <c r="A25" s="2" t="s">
        <v>32</v>
      </c>
      <c r="B25" s="3">
        <v>45220</v>
      </c>
      <c r="C25" s="5" t="s">
        <v>41</v>
      </c>
      <c r="D25" s="4">
        <v>530</v>
      </c>
      <c r="E25" s="2"/>
      <c r="F25" s="4">
        <f t="shared" si="0"/>
        <v>-1098</v>
      </c>
      <c r="G25" s="2" t="s">
        <v>14</v>
      </c>
      <c r="H25" s="2"/>
      <c r="I25" s="2"/>
    </row>
    <row r="26" spans="1:9" s="1" customFormat="1" ht="43.5" hidden="1" customHeight="1">
      <c r="A26" s="2" t="s">
        <v>32</v>
      </c>
      <c r="B26" s="3">
        <v>45220</v>
      </c>
      <c r="C26" s="5" t="s">
        <v>34</v>
      </c>
      <c r="D26" s="4">
        <v>30</v>
      </c>
      <c r="E26" s="2"/>
      <c r="F26" s="4">
        <f t="shared" si="0"/>
        <v>-1128</v>
      </c>
      <c r="G26" s="2" t="s">
        <v>14</v>
      </c>
      <c r="H26" s="2"/>
      <c r="I26" s="2"/>
    </row>
    <row r="27" spans="1:9" s="1" customFormat="1" ht="43.5" hidden="1" customHeight="1">
      <c r="A27" s="2" t="s">
        <v>32</v>
      </c>
      <c r="B27" s="3">
        <v>45220</v>
      </c>
      <c r="C27" s="5" t="s">
        <v>42</v>
      </c>
      <c r="D27" s="4">
        <v>650</v>
      </c>
      <c r="E27" s="2"/>
      <c r="F27" s="4">
        <f t="shared" si="0"/>
        <v>-1778</v>
      </c>
      <c r="G27" s="2" t="s">
        <v>14</v>
      </c>
      <c r="H27" s="2"/>
      <c r="I27" s="2"/>
    </row>
    <row r="28" spans="1:9" s="1" customFormat="1" ht="43.5" hidden="1" customHeight="1">
      <c r="A28" s="2" t="s">
        <v>32</v>
      </c>
      <c r="B28" s="3">
        <v>45221</v>
      </c>
      <c r="C28" s="5" t="s">
        <v>34</v>
      </c>
      <c r="D28" s="4">
        <v>20</v>
      </c>
      <c r="E28" s="2"/>
      <c r="F28" s="4">
        <f t="shared" si="0"/>
        <v>-1798</v>
      </c>
      <c r="G28" s="2" t="s">
        <v>14</v>
      </c>
      <c r="H28" s="2"/>
      <c r="I28" s="2"/>
    </row>
    <row r="29" spans="1:9" s="1" customFormat="1" ht="43.5" hidden="1" customHeight="1">
      <c r="A29" s="2" t="s">
        <v>32</v>
      </c>
      <c r="B29" s="3">
        <v>45221</v>
      </c>
      <c r="C29" s="5" t="s">
        <v>43</v>
      </c>
      <c r="D29" s="4">
        <v>60</v>
      </c>
      <c r="E29" s="2"/>
      <c r="F29" s="4">
        <f t="shared" si="0"/>
        <v>-1858</v>
      </c>
      <c r="G29" s="2" t="s">
        <v>14</v>
      </c>
      <c r="H29" s="2"/>
      <c r="I29" s="2"/>
    </row>
    <row r="30" spans="1:9" s="1" customFormat="1" ht="43.5" hidden="1" customHeight="1">
      <c r="A30" s="2" t="s">
        <v>32</v>
      </c>
      <c r="B30" s="3">
        <v>45221</v>
      </c>
      <c r="C30" s="5" t="s">
        <v>46</v>
      </c>
      <c r="D30" s="4">
        <v>3000</v>
      </c>
      <c r="E30" s="2"/>
      <c r="F30" s="4">
        <f t="shared" si="0"/>
        <v>-4858</v>
      </c>
      <c r="G30" s="2" t="s">
        <v>14</v>
      </c>
      <c r="H30" s="2"/>
      <c r="I30" s="2" t="s">
        <v>47</v>
      </c>
    </row>
    <row r="31" spans="1:9" s="1" customFormat="1" ht="43.5" hidden="1" customHeight="1">
      <c r="A31" s="2" t="s">
        <v>44</v>
      </c>
      <c r="B31" s="3">
        <v>45222</v>
      </c>
      <c r="C31" s="5" t="s">
        <v>34</v>
      </c>
      <c r="D31" s="16">
        <v>20</v>
      </c>
      <c r="E31" s="2"/>
      <c r="F31" s="4">
        <f t="shared" si="0"/>
        <v>-4878</v>
      </c>
      <c r="G31" s="2" t="s">
        <v>14</v>
      </c>
      <c r="H31" s="2"/>
      <c r="I31" s="2"/>
    </row>
    <row r="32" spans="1:9" s="1" customFormat="1" ht="43.5" hidden="1" customHeight="1">
      <c r="A32" s="2" t="s">
        <v>44</v>
      </c>
      <c r="B32" s="3">
        <v>45222</v>
      </c>
      <c r="C32" s="5" t="s">
        <v>41</v>
      </c>
      <c r="D32" s="16">
        <v>525</v>
      </c>
      <c r="E32" s="2"/>
      <c r="F32" s="4">
        <f t="shared" si="0"/>
        <v>-5403</v>
      </c>
      <c r="G32" s="2" t="s">
        <v>14</v>
      </c>
      <c r="H32" s="2"/>
      <c r="I32" s="2"/>
    </row>
    <row r="33" spans="1:9" s="1" customFormat="1" ht="43.5" hidden="1" customHeight="1">
      <c r="A33" s="2" t="s">
        <v>44</v>
      </c>
      <c r="B33" s="3">
        <v>45222</v>
      </c>
      <c r="C33" s="5" t="s">
        <v>45</v>
      </c>
      <c r="D33" s="16">
        <f>40+25+37</f>
        <v>102</v>
      </c>
      <c r="E33" s="2"/>
      <c r="F33" s="4">
        <f t="shared" si="0"/>
        <v>-5505</v>
      </c>
      <c r="G33" s="2" t="s">
        <v>14</v>
      </c>
      <c r="H33" s="2"/>
      <c r="I33" s="2"/>
    </row>
    <row r="34" spans="1:9" s="1" customFormat="1" ht="43.5" hidden="1" customHeight="1">
      <c r="A34" s="2" t="s">
        <v>44</v>
      </c>
      <c r="B34" s="3">
        <v>45222</v>
      </c>
      <c r="C34" s="5" t="s">
        <v>52</v>
      </c>
      <c r="D34" s="16">
        <v>900</v>
      </c>
      <c r="E34" s="2"/>
      <c r="F34" s="4">
        <f t="shared" si="0"/>
        <v>-6405</v>
      </c>
      <c r="G34" s="2" t="s">
        <v>14</v>
      </c>
      <c r="H34" s="2"/>
      <c r="I34" s="2"/>
    </row>
    <row r="35" spans="1:9" s="1" customFormat="1" ht="43.5" hidden="1" customHeight="1">
      <c r="A35" s="2" t="s">
        <v>44</v>
      </c>
      <c r="B35" s="3">
        <v>45222</v>
      </c>
      <c r="C35" s="5" t="s">
        <v>46</v>
      </c>
      <c r="D35" s="16">
        <v>3600</v>
      </c>
      <c r="E35" s="2"/>
      <c r="F35" s="4">
        <f t="shared" si="0"/>
        <v>-10005</v>
      </c>
      <c r="G35" s="2" t="s">
        <v>14</v>
      </c>
      <c r="H35" s="2"/>
      <c r="I35" s="2" t="s">
        <v>48</v>
      </c>
    </row>
    <row r="36" spans="1:9" s="1" customFormat="1" ht="43.5" hidden="1" customHeight="1">
      <c r="A36" s="2" t="s">
        <v>44</v>
      </c>
      <c r="B36" s="3">
        <v>45222</v>
      </c>
      <c r="C36" s="5" t="s">
        <v>53</v>
      </c>
      <c r="D36" s="16">
        <v>1725</v>
      </c>
      <c r="E36" s="2"/>
      <c r="F36" s="4">
        <f t="shared" si="0"/>
        <v>-11730</v>
      </c>
      <c r="G36" s="2" t="s">
        <v>14</v>
      </c>
      <c r="H36" s="2" t="s">
        <v>50</v>
      </c>
      <c r="I36" s="2"/>
    </row>
    <row r="37" spans="1:9" s="1" customFormat="1" ht="43.5" hidden="1" customHeight="1">
      <c r="A37" s="2" t="s">
        <v>44</v>
      </c>
      <c r="B37" s="3">
        <v>45222</v>
      </c>
      <c r="C37" s="5" t="s">
        <v>53</v>
      </c>
      <c r="D37" s="16">
        <v>1725</v>
      </c>
      <c r="E37" s="2"/>
      <c r="F37" s="4">
        <f t="shared" si="0"/>
        <v>-13455</v>
      </c>
      <c r="G37" s="2" t="s">
        <v>54</v>
      </c>
      <c r="H37" s="2" t="s">
        <v>50</v>
      </c>
      <c r="I37" s="2" t="s">
        <v>55</v>
      </c>
    </row>
    <row r="38" spans="1:9" s="1" customFormat="1" ht="43.5" hidden="1" customHeight="1">
      <c r="A38" s="2" t="s">
        <v>44</v>
      </c>
      <c r="B38" s="3">
        <v>45222</v>
      </c>
      <c r="C38" s="5" t="s">
        <v>49</v>
      </c>
      <c r="D38" s="16">
        <v>200</v>
      </c>
      <c r="E38" s="2"/>
      <c r="F38" s="4">
        <f t="shared" si="0"/>
        <v>-13655</v>
      </c>
      <c r="G38" s="2" t="s">
        <v>14</v>
      </c>
      <c r="H38" s="2"/>
      <c r="I38" s="2"/>
    </row>
    <row r="39" spans="1:9" s="1" customFormat="1" ht="43.5" hidden="1" customHeight="1">
      <c r="A39" s="2" t="s">
        <v>44</v>
      </c>
      <c r="B39" s="3">
        <v>45223</v>
      </c>
      <c r="C39" s="5" t="s">
        <v>34</v>
      </c>
      <c r="D39" s="4">
        <v>20</v>
      </c>
      <c r="E39" s="2"/>
      <c r="F39" s="4">
        <f t="shared" si="0"/>
        <v>-13675</v>
      </c>
      <c r="G39" s="2" t="s">
        <v>14</v>
      </c>
      <c r="H39" s="2"/>
      <c r="I39" s="2"/>
    </row>
    <row r="40" spans="1:9" s="1" customFormat="1" ht="43.5" hidden="1" customHeight="1">
      <c r="A40" s="2" t="s">
        <v>44</v>
      </c>
      <c r="B40" s="3">
        <v>45223</v>
      </c>
      <c r="C40" s="5" t="s">
        <v>58</v>
      </c>
      <c r="D40" s="4">
        <f>35+40+100+40</f>
        <v>215</v>
      </c>
      <c r="E40" s="2"/>
      <c r="F40" s="4">
        <f t="shared" si="0"/>
        <v>-13890</v>
      </c>
      <c r="G40" s="2" t="s">
        <v>14</v>
      </c>
      <c r="H40" s="2"/>
      <c r="I40" s="2"/>
    </row>
    <row r="41" spans="1:9" s="1" customFormat="1" ht="43.5" hidden="1" customHeight="1">
      <c r="A41" s="2" t="s">
        <v>44</v>
      </c>
      <c r="B41" s="3">
        <v>45223</v>
      </c>
      <c r="C41" s="5" t="s">
        <v>56</v>
      </c>
      <c r="D41" s="4">
        <v>4100</v>
      </c>
      <c r="E41" s="2"/>
      <c r="F41" s="4">
        <f t="shared" si="0"/>
        <v>-17990</v>
      </c>
      <c r="G41" s="2" t="s">
        <v>14</v>
      </c>
      <c r="H41" s="2"/>
      <c r="I41" s="2" t="s">
        <v>51</v>
      </c>
    </row>
    <row r="42" spans="1:9" s="1" customFormat="1" ht="43.5" hidden="1" customHeight="1">
      <c r="A42" s="2" t="s">
        <v>44</v>
      </c>
      <c r="B42" s="3">
        <v>45223</v>
      </c>
      <c r="C42" s="5" t="s">
        <v>57</v>
      </c>
      <c r="D42" s="4">
        <v>9000</v>
      </c>
      <c r="E42" s="2"/>
      <c r="F42" s="4">
        <f t="shared" ref="F42" si="1">F41+E42-D42</f>
        <v>-26990</v>
      </c>
      <c r="G42" s="2" t="s">
        <v>14</v>
      </c>
      <c r="H42" s="2"/>
      <c r="I42" s="2"/>
    </row>
    <row r="43" spans="1:9" s="1" customFormat="1" ht="43.5" hidden="1" customHeight="1">
      <c r="A43" s="2" t="s">
        <v>44</v>
      </c>
      <c r="B43" s="3">
        <v>45223</v>
      </c>
      <c r="C43" s="5" t="s">
        <v>59</v>
      </c>
      <c r="D43" s="4"/>
      <c r="E43" s="2">
        <v>20000</v>
      </c>
      <c r="F43" s="4">
        <f t="shared" si="0"/>
        <v>-6990</v>
      </c>
      <c r="G43" s="2" t="s">
        <v>60</v>
      </c>
      <c r="H43" s="2" t="s">
        <v>61</v>
      </c>
      <c r="I43" s="2"/>
    </row>
    <row r="44" spans="1:9" s="1" customFormat="1" ht="43.5" hidden="1" customHeight="1">
      <c r="A44" s="2" t="s">
        <v>44</v>
      </c>
      <c r="B44" s="3">
        <v>45223</v>
      </c>
      <c r="C44" s="5" t="s">
        <v>62</v>
      </c>
      <c r="D44" s="4"/>
      <c r="E44" s="2"/>
      <c r="F44" s="4">
        <f t="shared" si="0"/>
        <v>-6990</v>
      </c>
      <c r="G44" s="2" t="s">
        <v>105</v>
      </c>
      <c r="H44" s="2" t="s">
        <v>63</v>
      </c>
      <c r="I44" s="17">
        <v>100000</v>
      </c>
    </row>
    <row r="45" spans="1:9" s="1" customFormat="1" ht="43.5" hidden="1" customHeight="1">
      <c r="A45" s="2" t="s">
        <v>72</v>
      </c>
      <c r="B45" s="3">
        <v>45225</v>
      </c>
      <c r="C45" s="5" t="s">
        <v>64</v>
      </c>
      <c r="D45" s="4">
        <v>37</v>
      </c>
      <c r="E45" s="2"/>
      <c r="F45" s="4">
        <f t="shared" si="0"/>
        <v>-7027</v>
      </c>
      <c r="G45" s="2" t="s">
        <v>14</v>
      </c>
      <c r="H45" s="2"/>
      <c r="I45" s="2"/>
    </row>
    <row r="46" spans="1:9" s="1" customFormat="1" ht="43.5" hidden="1" customHeight="1">
      <c r="A46" s="2" t="s">
        <v>72</v>
      </c>
      <c r="B46" s="3">
        <v>45225</v>
      </c>
      <c r="C46" s="5" t="s">
        <v>65</v>
      </c>
      <c r="D46" s="4">
        <v>30</v>
      </c>
      <c r="E46" s="2"/>
      <c r="F46" s="4">
        <f t="shared" si="0"/>
        <v>-7057</v>
      </c>
      <c r="G46" s="2" t="s">
        <v>14</v>
      </c>
      <c r="H46" s="2"/>
      <c r="I46" s="2"/>
    </row>
    <row r="47" spans="1:9" s="1" customFormat="1" ht="43.5" hidden="1" customHeight="1">
      <c r="A47" s="2" t="s">
        <v>72</v>
      </c>
      <c r="B47" s="3">
        <v>45225</v>
      </c>
      <c r="C47" s="5" t="s">
        <v>33</v>
      </c>
      <c r="D47" s="4">
        <v>65</v>
      </c>
      <c r="E47" s="2"/>
      <c r="F47" s="4">
        <f t="shared" si="0"/>
        <v>-7122</v>
      </c>
      <c r="G47" s="2" t="s">
        <v>14</v>
      </c>
      <c r="H47" s="2"/>
      <c r="I47" s="2"/>
    </row>
    <row r="48" spans="1:9" s="1" customFormat="1" ht="43.5" hidden="1" customHeight="1">
      <c r="A48" s="2" t="s">
        <v>72</v>
      </c>
      <c r="B48" s="3">
        <v>45225</v>
      </c>
      <c r="C48" s="5" t="s">
        <v>66</v>
      </c>
      <c r="D48" s="4">
        <v>40</v>
      </c>
      <c r="E48" s="2"/>
      <c r="F48" s="4">
        <f t="shared" si="0"/>
        <v>-7162</v>
      </c>
      <c r="G48" s="2" t="s">
        <v>14</v>
      </c>
      <c r="H48" s="2"/>
      <c r="I48" s="2"/>
    </row>
    <row r="49" spans="1:9" s="1" customFormat="1" ht="43.5" hidden="1" customHeight="1">
      <c r="A49" s="2" t="s">
        <v>72</v>
      </c>
      <c r="B49" s="3">
        <v>45225</v>
      </c>
      <c r="C49" s="5" t="s">
        <v>67</v>
      </c>
      <c r="D49" s="4">
        <v>70</v>
      </c>
      <c r="E49" s="2"/>
      <c r="F49" s="4">
        <f t="shared" si="0"/>
        <v>-7232</v>
      </c>
      <c r="G49" s="2" t="s">
        <v>14</v>
      </c>
      <c r="H49" s="2"/>
      <c r="I49" s="2"/>
    </row>
    <row r="50" spans="1:9" s="1" customFormat="1" ht="43.5" hidden="1" customHeight="1">
      <c r="A50" s="2" t="s">
        <v>72</v>
      </c>
      <c r="B50" s="3">
        <v>45225</v>
      </c>
      <c r="C50" s="5" t="s">
        <v>68</v>
      </c>
      <c r="D50" s="4">
        <v>150</v>
      </c>
      <c r="E50" s="2"/>
      <c r="F50" s="4">
        <f t="shared" si="0"/>
        <v>-7382</v>
      </c>
      <c r="G50" s="2" t="s">
        <v>14</v>
      </c>
      <c r="H50" s="2"/>
      <c r="I50" s="2"/>
    </row>
    <row r="51" spans="1:9" s="1" customFormat="1" ht="43.5" hidden="1" customHeight="1">
      <c r="A51" s="2" t="s">
        <v>72</v>
      </c>
      <c r="B51" s="3">
        <v>45225</v>
      </c>
      <c r="C51" s="5" t="s">
        <v>71</v>
      </c>
      <c r="D51" s="4">
        <v>1000</v>
      </c>
      <c r="E51" s="2"/>
      <c r="F51" s="4">
        <f t="shared" si="0"/>
        <v>-8382</v>
      </c>
      <c r="G51" s="2" t="s">
        <v>69</v>
      </c>
      <c r="H51" s="2" t="s">
        <v>70</v>
      </c>
      <c r="I51" s="2"/>
    </row>
    <row r="52" spans="1:9" s="1" customFormat="1" ht="43.5" hidden="1" customHeight="1">
      <c r="A52" s="2" t="s">
        <v>72</v>
      </c>
      <c r="B52" s="3">
        <v>45225</v>
      </c>
      <c r="C52" s="5" t="s">
        <v>73</v>
      </c>
      <c r="D52" s="4">
        <v>25</v>
      </c>
      <c r="E52" s="2"/>
      <c r="F52" s="4">
        <f t="shared" si="0"/>
        <v>-8407</v>
      </c>
      <c r="G52" s="2" t="s">
        <v>14</v>
      </c>
      <c r="H52" s="2"/>
      <c r="I52" s="2"/>
    </row>
    <row r="53" spans="1:9" s="1" customFormat="1" ht="43.5" hidden="1" customHeight="1">
      <c r="A53" s="2" t="s">
        <v>72</v>
      </c>
      <c r="B53" s="3">
        <v>45225</v>
      </c>
      <c r="C53" s="5" t="s">
        <v>30</v>
      </c>
      <c r="D53" s="4">
        <v>500</v>
      </c>
      <c r="E53" s="2"/>
      <c r="F53" s="4">
        <f t="shared" si="0"/>
        <v>-8907</v>
      </c>
      <c r="G53" s="2" t="s">
        <v>14</v>
      </c>
      <c r="H53" s="2"/>
      <c r="I53" s="2"/>
    </row>
    <row r="54" spans="1:9" s="1" customFormat="1" ht="43.5" hidden="1" customHeight="1">
      <c r="A54" s="2" t="s">
        <v>72</v>
      </c>
      <c r="B54" s="3">
        <v>45225</v>
      </c>
      <c r="C54" s="5" t="s">
        <v>74</v>
      </c>
      <c r="D54" s="4">
        <v>1650</v>
      </c>
      <c r="E54" s="2"/>
      <c r="F54" s="4">
        <f t="shared" si="0"/>
        <v>-10557</v>
      </c>
      <c r="G54" s="2" t="s">
        <v>69</v>
      </c>
      <c r="H54" s="2"/>
      <c r="I54" s="2"/>
    </row>
    <row r="55" spans="1:9" s="1" customFormat="1" ht="43.5" hidden="1" customHeight="1">
      <c r="A55" s="2" t="s">
        <v>72</v>
      </c>
      <c r="B55" s="3">
        <v>45225</v>
      </c>
      <c r="C55" s="5" t="s">
        <v>75</v>
      </c>
      <c r="D55" s="4">
        <v>1200</v>
      </c>
      <c r="E55" s="2"/>
      <c r="F55" s="4">
        <f t="shared" si="0"/>
        <v>-11757</v>
      </c>
      <c r="G55" s="2" t="s">
        <v>69</v>
      </c>
      <c r="H55" s="2" t="s">
        <v>70</v>
      </c>
      <c r="I55" s="2"/>
    </row>
    <row r="56" spans="1:9" s="1" customFormat="1" ht="43.5" hidden="1" customHeight="1">
      <c r="A56" s="2" t="s">
        <v>72</v>
      </c>
      <c r="B56" s="3">
        <v>45225</v>
      </c>
      <c r="C56" s="5" t="s">
        <v>76</v>
      </c>
      <c r="D56" s="4">
        <v>100</v>
      </c>
      <c r="E56" s="2"/>
      <c r="F56" s="4">
        <f t="shared" si="0"/>
        <v>-11857</v>
      </c>
      <c r="G56" s="2" t="s">
        <v>14</v>
      </c>
      <c r="H56" s="2"/>
      <c r="I56" s="2"/>
    </row>
    <row r="57" spans="1:9" s="1" customFormat="1" ht="43.5" hidden="1" customHeight="1">
      <c r="A57" s="2" t="s">
        <v>77</v>
      </c>
      <c r="B57" s="3">
        <v>45229</v>
      </c>
      <c r="C57" s="5" t="s">
        <v>78</v>
      </c>
      <c r="D57" s="4"/>
      <c r="E57" s="2">
        <v>15000</v>
      </c>
      <c r="F57" s="4">
        <f t="shared" si="0"/>
        <v>3143</v>
      </c>
      <c r="G57" s="2" t="s">
        <v>60</v>
      </c>
      <c r="H57" s="2"/>
      <c r="I57" s="2"/>
    </row>
    <row r="58" spans="1:9" s="1" customFormat="1" ht="43.5" hidden="1" customHeight="1">
      <c r="A58" s="2" t="s">
        <v>77</v>
      </c>
      <c r="B58" s="3">
        <v>45229</v>
      </c>
      <c r="C58" s="5" t="s">
        <v>79</v>
      </c>
      <c r="D58" s="4">
        <v>500</v>
      </c>
      <c r="E58" s="2"/>
      <c r="F58" s="4">
        <f t="shared" si="0"/>
        <v>2643</v>
      </c>
      <c r="G58" s="2" t="s">
        <v>69</v>
      </c>
      <c r="H58" s="2"/>
      <c r="I58" s="2"/>
    </row>
    <row r="59" spans="1:9" s="1" customFormat="1" ht="43.5" hidden="1" customHeight="1">
      <c r="A59" s="2" t="s">
        <v>77</v>
      </c>
      <c r="B59" s="3">
        <v>45229</v>
      </c>
      <c r="C59" s="5" t="s">
        <v>80</v>
      </c>
      <c r="D59" s="4">
        <v>3000</v>
      </c>
      <c r="E59" s="2"/>
      <c r="F59" s="4">
        <f t="shared" si="0"/>
        <v>-357</v>
      </c>
      <c r="G59" s="2" t="s">
        <v>69</v>
      </c>
      <c r="H59" s="2" t="s">
        <v>70</v>
      </c>
      <c r="I59" s="2"/>
    </row>
    <row r="60" spans="1:9" s="1" customFormat="1" ht="43.5" hidden="1" customHeight="1">
      <c r="A60" s="2" t="s">
        <v>77</v>
      </c>
      <c r="B60" s="3">
        <v>45229</v>
      </c>
      <c r="C60" s="5" t="s">
        <v>81</v>
      </c>
      <c r="D60" s="4">
        <v>310</v>
      </c>
      <c r="E60" s="2"/>
      <c r="F60" s="4">
        <f t="shared" si="0"/>
        <v>-667</v>
      </c>
      <c r="G60" s="2" t="s">
        <v>69</v>
      </c>
      <c r="H60" s="2"/>
      <c r="I60" s="2"/>
    </row>
    <row r="61" spans="1:9" s="1" customFormat="1" ht="43.5" hidden="1" customHeight="1">
      <c r="A61" s="2" t="s">
        <v>77</v>
      </c>
      <c r="B61" s="3">
        <v>45229</v>
      </c>
      <c r="C61" s="5" t="s">
        <v>82</v>
      </c>
      <c r="D61" s="4">
        <v>1000</v>
      </c>
      <c r="E61" s="2"/>
      <c r="F61" s="4">
        <f t="shared" si="0"/>
        <v>-1667</v>
      </c>
      <c r="G61" s="2" t="s">
        <v>14</v>
      </c>
      <c r="H61" s="2" t="s">
        <v>139</v>
      </c>
      <c r="I61" s="2"/>
    </row>
    <row r="62" spans="1:9" s="1" customFormat="1" ht="43.5" hidden="1" customHeight="1">
      <c r="A62" s="2" t="s">
        <v>77</v>
      </c>
      <c r="B62" s="3">
        <v>45229</v>
      </c>
      <c r="C62" s="5" t="s">
        <v>34</v>
      </c>
      <c r="D62" s="4">
        <v>20</v>
      </c>
      <c r="E62" s="2"/>
      <c r="F62" s="4">
        <f t="shared" si="0"/>
        <v>-1687</v>
      </c>
      <c r="G62" s="2" t="s">
        <v>69</v>
      </c>
      <c r="H62" s="2"/>
      <c r="I62" s="2"/>
    </row>
    <row r="63" spans="1:9" s="1" customFormat="1" ht="43.5" hidden="1" customHeight="1">
      <c r="A63" s="2" t="s">
        <v>77</v>
      </c>
      <c r="B63" s="3">
        <v>45229</v>
      </c>
      <c r="C63" s="5" t="s">
        <v>83</v>
      </c>
      <c r="D63" s="4">
        <v>60</v>
      </c>
      <c r="E63" s="2"/>
      <c r="F63" s="4">
        <f t="shared" si="0"/>
        <v>-1747</v>
      </c>
      <c r="G63" s="2" t="s">
        <v>69</v>
      </c>
      <c r="H63" s="2"/>
      <c r="I63" s="2"/>
    </row>
    <row r="64" spans="1:9" s="1" customFormat="1" ht="43.5" hidden="1" customHeight="1">
      <c r="A64" s="21" t="s">
        <v>85</v>
      </c>
      <c r="B64" s="22">
        <v>45232</v>
      </c>
      <c r="C64" s="23" t="s">
        <v>84</v>
      </c>
      <c r="D64" s="16"/>
      <c r="E64" s="21">
        <v>4500</v>
      </c>
      <c r="F64" s="16">
        <f t="shared" si="0"/>
        <v>2753</v>
      </c>
      <c r="G64" s="21" t="s">
        <v>60</v>
      </c>
      <c r="H64" s="21"/>
      <c r="I64" s="2"/>
    </row>
    <row r="65" spans="1:9" s="1" customFormat="1" ht="43.5" hidden="1" customHeight="1">
      <c r="A65" s="21" t="s">
        <v>85</v>
      </c>
      <c r="B65" s="22">
        <v>45232</v>
      </c>
      <c r="C65" s="23" t="s">
        <v>84</v>
      </c>
      <c r="D65" s="16"/>
      <c r="E65" s="21">
        <v>1620</v>
      </c>
      <c r="F65" s="16">
        <f t="shared" si="0"/>
        <v>4373</v>
      </c>
      <c r="G65" s="21" t="s">
        <v>60</v>
      </c>
      <c r="H65" s="21"/>
      <c r="I65" s="2"/>
    </row>
    <row r="66" spans="1:9" s="1" customFormat="1" ht="43.5" hidden="1" customHeight="1">
      <c r="A66" s="21" t="s">
        <v>85</v>
      </c>
      <c r="B66" s="22">
        <v>45232</v>
      </c>
      <c r="C66" s="23" t="s">
        <v>84</v>
      </c>
      <c r="D66" s="16"/>
      <c r="E66" s="21">
        <v>675</v>
      </c>
      <c r="F66" s="16">
        <f t="shared" si="0"/>
        <v>5048</v>
      </c>
      <c r="G66" s="21" t="s">
        <v>60</v>
      </c>
      <c r="H66" s="21"/>
      <c r="I66" s="2"/>
    </row>
    <row r="67" spans="1:9" s="1" customFormat="1" ht="43.5" hidden="1" customHeight="1">
      <c r="A67" s="21" t="s">
        <v>85</v>
      </c>
      <c r="B67" s="22">
        <v>45232</v>
      </c>
      <c r="C67" s="23" t="s">
        <v>41</v>
      </c>
      <c r="D67" s="16">
        <v>480</v>
      </c>
      <c r="E67" s="21"/>
      <c r="F67" s="16">
        <f t="shared" si="0"/>
        <v>4568</v>
      </c>
      <c r="G67" s="21" t="s">
        <v>14</v>
      </c>
      <c r="H67" s="21"/>
      <c r="I67" s="2"/>
    </row>
    <row r="68" spans="1:9" s="1" customFormat="1" ht="43.5" hidden="1" customHeight="1">
      <c r="A68" s="21" t="s">
        <v>85</v>
      </c>
      <c r="B68" s="22">
        <v>45232</v>
      </c>
      <c r="C68" s="23" t="s">
        <v>34</v>
      </c>
      <c r="D68" s="16">
        <v>25</v>
      </c>
      <c r="E68" s="21"/>
      <c r="F68" s="16">
        <f t="shared" si="0"/>
        <v>4543</v>
      </c>
      <c r="G68" s="21" t="s">
        <v>14</v>
      </c>
      <c r="H68" s="21"/>
      <c r="I68" s="2"/>
    </row>
    <row r="69" spans="1:9" s="1" customFormat="1" ht="43.5" hidden="1" customHeight="1">
      <c r="A69" s="21" t="s">
        <v>85</v>
      </c>
      <c r="B69" s="22">
        <v>45232</v>
      </c>
      <c r="C69" s="23" t="s">
        <v>86</v>
      </c>
      <c r="D69" s="16">
        <f>300+15+200+500+550</f>
        <v>1565</v>
      </c>
      <c r="E69" s="21"/>
      <c r="F69" s="16">
        <f t="shared" si="0"/>
        <v>2978</v>
      </c>
      <c r="G69" s="21" t="s">
        <v>69</v>
      </c>
      <c r="H69" s="21"/>
      <c r="I69" s="2"/>
    </row>
    <row r="70" spans="1:9" s="1" customFormat="1" ht="43.5" hidden="1" customHeight="1">
      <c r="A70" s="21" t="s">
        <v>85</v>
      </c>
      <c r="B70" s="22">
        <v>45232</v>
      </c>
      <c r="C70" s="23" t="s">
        <v>87</v>
      </c>
      <c r="D70" s="16">
        <v>90</v>
      </c>
      <c r="E70" s="21"/>
      <c r="F70" s="16">
        <f t="shared" si="0"/>
        <v>2888</v>
      </c>
      <c r="G70" s="21" t="s">
        <v>14</v>
      </c>
      <c r="H70" s="21"/>
      <c r="I70" s="2"/>
    </row>
    <row r="71" spans="1:9" s="1" customFormat="1" ht="43.5" hidden="1" customHeight="1">
      <c r="A71" s="21" t="s">
        <v>85</v>
      </c>
      <c r="B71" s="22">
        <v>45232</v>
      </c>
      <c r="C71" s="23" t="s">
        <v>88</v>
      </c>
      <c r="D71" s="16">
        <v>1000</v>
      </c>
      <c r="E71" s="21"/>
      <c r="F71" s="16">
        <f t="shared" si="0"/>
        <v>1888</v>
      </c>
      <c r="G71" s="21" t="s">
        <v>14</v>
      </c>
      <c r="H71" s="2" t="s">
        <v>139</v>
      </c>
      <c r="I71" s="2"/>
    </row>
    <row r="72" spans="1:9" s="1" customFormat="1" ht="43.5" hidden="1" customHeight="1">
      <c r="A72" s="21" t="s">
        <v>85</v>
      </c>
      <c r="B72" s="22">
        <v>45232</v>
      </c>
      <c r="C72" s="23" t="s">
        <v>89</v>
      </c>
      <c r="D72" s="16">
        <v>200</v>
      </c>
      <c r="E72" s="21"/>
      <c r="F72" s="16">
        <f t="shared" si="0"/>
        <v>1688</v>
      </c>
      <c r="G72" s="21" t="s">
        <v>69</v>
      </c>
      <c r="H72" s="21" t="s">
        <v>90</v>
      </c>
      <c r="I72" s="2"/>
    </row>
    <row r="73" spans="1:9" s="1" customFormat="1" ht="43.5" hidden="1" customHeight="1">
      <c r="A73" s="21" t="s">
        <v>91</v>
      </c>
      <c r="B73" s="3">
        <v>45235</v>
      </c>
      <c r="C73" s="5" t="s">
        <v>34</v>
      </c>
      <c r="D73" s="4">
        <v>30</v>
      </c>
      <c r="E73" s="2"/>
      <c r="F73" s="4">
        <f t="shared" si="0"/>
        <v>1658</v>
      </c>
      <c r="G73" s="21" t="s">
        <v>69</v>
      </c>
      <c r="H73" s="2"/>
      <c r="I73" s="2"/>
    </row>
    <row r="74" spans="1:9" s="1" customFormat="1" ht="43.5" hidden="1" customHeight="1">
      <c r="A74" s="21" t="s">
        <v>91</v>
      </c>
      <c r="B74" s="3">
        <v>45235</v>
      </c>
      <c r="C74" s="5" t="s">
        <v>92</v>
      </c>
      <c r="D74" s="4">
        <v>108</v>
      </c>
      <c r="E74" s="2"/>
      <c r="F74" s="4">
        <f t="shared" si="0"/>
        <v>1550</v>
      </c>
      <c r="G74" s="21" t="s">
        <v>69</v>
      </c>
      <c r="H74" s="2"/>
      <c r="I74" s="2"/>
    </row>
    <row r="75" spans="1:9" s="1" customFormat="1" ht="43.5" hidden="1" customHeight="1">
      <c r="A75" s="21" t="s">
        <v>91</v>
      </c>
      <c r="B75" s="3">
        <v>45235</v>
      </c>
      <c r="C75" s="5" t="s">
        <v>93</v>
      </c>
      <c r="D75" s="4">
        <v>140</v>
      </c>
      <c r="E75" s="2"/>
      <c r="F75" s="4">
        <f t="shared" si="0"/>
        <v>1410</v>
      </c>
      <c r="G75" s="21" t="s">
        <v>69</v>
      </c>
      <c r="H75" s="2"/>
      <c r="I75" s="2"/>
    </row>
    <row r="76" spans="1:9" s="1" customFormat="1" ht="43.5" hidden="1" customHeight="1">
      <c r="A76" s="21" t="s">
        <v>91</v>
      </c>
      <c r="B76" s="3">
        <v>45237</v>
      </c>
      <c r="C76" s="5" t="s">
        <v>92</v>
      </c>
      <c r="D76" s="4">
        <v>90</v>
      </c>
      <c r="E76" s="2"/>
      <c r="F76" s="4">
        <f t="shared" si="0"/>
        <v>1320</v>
      </c>
      <c r="G76" s="21" t="s">
        <v>69</v>
      </c>
      <c r="H76" s="2"/>
      <c r="I76" s="2"/>
    </row>
    <row r="77" spans="1:9" s="1" customFormat="1" ht="43.5" hidden="1" customHeight="1">
      <c r="A77" s="21" t="s">
        <v>91</v>
      </c>
      <c r="B77" s="3">
        <v>45237</v>
      </c>
      <c r="C77" s="5" t="s">
        <v>41</v>
      </c>
      <c r="D77" s="4">
        <v>450</v>
      </c>
      <c r="E77" s="2"/>
      <c r="F77" s="4">
        <f t="shared" si="0"/>
        <v>870</v>
      </c>
      <c r="G77" s="21" t="s">
        <v>69</v>
      </c>
      <c r="H77" s="2"/>
      <c r="I77" s="2"/>
    </row>
    <row r="78" spans="1:9" s="1" customFormat="1" ht="43.5" hidden="1" customHeight="1">
      <c r="A78" s="21" t="s">
        <v>91</v>
      </c>
      <c r="B78" s="3">
        <v>45237</v>
      </c>
      <c r="C78" s="5" t="s">
        <v>34</v>
      </c>
      <c r="D78" s="4">
        <v>30</v>
      </c>
      <c r="E78" s="2"/>
      <c r="F78" s="4">
        <f t="shared" si="0"/>
        <v>840</v>
      </c>
      <c r="G78" s="21" t="s">
        <v>69</v>
      </c>
      <c r="H78" s="2"/>
      <c r="I78" s="2"/>
    </row>
    <row r="79" spans="1:9" s="1" customFormat="1" ht="43.5" hidden="1" customHeight="1">
      <c r="A79" s="21" t="s">
        <v>91</v>
      </c>
      <c r="B79" s="3">
        <v>45237</v>
      </c>
      <c r="C79" s="5" t="s">
        <v>96</v>
      </c>
      <c r="D79" s="4">
        <v>1000</v>
      </c>
      <c r="E79" s="2"/>
      <c r="F79" s="4">
        <f t="shared" si="0"/>
        <v>-160</v>
      </c>
      <c r="G79" s="2" t="s">
        <v>14</v>
      </c>
      <c r="H79" s="2" t="s">
        <v>139</v>
      </c>
      <c r="I79" s="2" t="s">
        <v>94</v>
      </c>
    </row>
    <row r="80" spans="1:9" s="1" customFormat="1" ht="43.5" hidden="1" customHeight="1">
      <c r="A80" s="21" t="s">
        <v>91</v>
      </c>
      <c r="B80" s="3">
        <v>45237</v>
      </c>
      <c r="C80" s="5" t="s">
        <v>97</v>
      </c>
      <c r="D80" s="4">
        <v>1100</v>
      </c>
      <c r="E80" s="2"/>
      <c r="F80" s="4">
        <f t="shared" si="0"/>
        <v>-1260</v>
      </c>
      <c r="G80" s="2" t="s">
        <v>69</v>
      </c>
      <c r="H80" s="2" t="s">
        <v>90</v>
      </c>
      <c r="I80" s="2" t="s">
        <v>95</v>
      </c>
    </row>
    <row r="81" spans="1:9" s="1" customFormat="1" ht="43.5" hidden="1" customHeight="1">
      <c r="A81" s="21" t="s">
        <v>91</v>
      </c>
      <c r="B81" s="3">
        <v>45242</v>
      </c>
      <c r="C81" s="5" t="s">
        <v>41</v>
      </c>
      <c r="D81" s="4">
        <v>480</v>
      </c>
      <c r="E81" s="2"/>
      <c r="F81" s="4">
        <f t="shared" si="0"/>
        <v>-1740</v>
      </c>
      <c r="G81" s="2" t="s">
        <v>14</v>
      </c>
      <c r="H81" s="2"/>
      <c r="I81" s="2"/>
    </row>
    <row r="82" spans="1:9" s="1" customFormat="1" ht="43.5" hidden="1" customHeight="1">
      <c r="A82" s="21" t="s">
        <v>91</v>
      </c>
      <c r="B82" s="3">
        <v>45242</v>
      </c>
      <c r="C82" s="5" t="s">
        <v>34</v>
      </c>
      <c r="D82" s="4">
        <v>25</v>
      </c>
      <c r="E82" s="2"/>
      <c r="F82" s="4">
        <f t="shared" si="0"/>
        <v>-1765</v>
      </c>
      <c r="G82" s="2" t="s">
        <v>14</v>
      </c>
      <c r="H82" s="2"/>
      <c r="I82" s="2"/>
    </row>
    <row r="83" spans="1:9" s="1" customFormat="1" ht="43.5" hidden="1" customHeight="1">
      <c r="A83" s="21" t="s">
        <v>91</v>
      </c>
      <c r="B83" s="3">
        <v>45242</v>
      </c>
      <c r="C83" s="5" t="s">
        <v>98</v>
      </c>
      <c r="D83" s="4">
        <v>800</v>
      </c>
      <c r="E83" s="2"/>
      <c r="F83" s="4">
        <f t="shared" si="0"/>
        <v>-2565</v>
      </c>
      <c r="G83" s="2" t="s">
        <v>14</v>
      </c>
      <c r="H83" s="2" t="s">
        <v>139</v>
      </c>
      <c r="I83" s="2" t="s">
        <v>94</v>
      </c>
    </row>
    <row r="84" spans="1:9" s="1" customFormat="1" ht="43.5" hidden="1" customHeight="1">
      <c r="A84" s="21" t="s">
        <v>91</v>
      </c>
      <c r="B84" s="3">
        <v>45242</v>
      </c>
      <c r="C84" s="5" t="s">
        <v>99</v>
      </c>
      <c r="D84" s="4">
        <v>1570</v>
      </c>
      <c r="E84" s="2"/>
      <c r="F84" s="4">
        <f t="shared" si="0"/>
        <v>-4135</v>
      </c>
      <c r="G84" s="2" t="s">
        <v>69</v>
      </c>
      <c r="H84" s="2" t="s">
        <v>100</v>
      </c>
      <c r="I84" s="2" t="s">
        <v>95</v>
      </c>
    </row>
    <row r="85" spans="1:9" s="1" customFormat="1" ht="43.5" hidden="1" customHeight="1">
      <c r="A85" s="21" t="s">
        <v>91</v>
      </c>
      <c r="B85" s="3">
        <v>45242</v>
      </c>
      <c r="C85" s="5" t="s">
        <v>49</v>
      </c>
      <c r="D85" s="4">
        <v>300</v>
      </c>
      <c r="E85" s="2"/>
      <c r="F85" s="4">
        <f t="shared" si="0"/>
        <v>-4435</v>
      </c>
      <c r="G85" s="2" t="s">
        <v>69</v>
      </c>
      <c r="H85" s="2" t="s">
        <v>90</v>
      </c>
      <c r="I85" s="2"/>
    </row>
    <row r="86" spans="1:9" s="1" customFormat="1" ht="43.5" hidden="1" customHeight="1">
      <c r="A86" s="21" t="s">
        <v>91</v>
      </c>
      <c r="B86" s="3">
        <v>45242</v>
      </c>
      <c r="C86" s="5" t="s">
        <v>102</v>
      </c>
      <c r="D86" s="4">
        <v>175</v>
      </c>
      <c r="E86" s="2"/>
      <c r="F86" s="4">
        <f t="shared" si="0"/>
        <v>-4610</v>
      </c>
      <c r="G86" s="2" t="s">
        <v>69</v>
      </c>
      <c r="H86" s="2"/>
      <c r="I86" s="2"/>
    </row>
    <row r="87" spans="1:9" s="1" customFormat="1" ht="43.5" hidden="1" customHeight="1">
      <c r="A87" s="21" t="s">
        <v>91</v>
      </c>
      <c r="B87" s="3">
        <v>45242</v>
      </c>
      <c r="C87" s="5" t="s">
        <v>101</v>
      </c>
      <c r="D87" s="4">
        <v>375</v>
      </c>
      <c r="E87" s="2"/>
      <c r="F87" s="4">
        <f t="shared" si="0"/>
        <v>-4985</v>
      </c>
      <c r="G87" s="2" t="s">
        <v>69</v>
      </c>
      <c r="H87" s="2"/>
      <c r="I87" s="2"/>
    </row>
    <row r="88" spans="1:9" s="1" customFormat="1" ht="43.5" hidden="1" customHeight="1">
      <c r="A88" s="21" t="s">
        <v>91</v>
      </c>
      <c r="B88" s="3">
        <v>45242</v>
      </c>
      <c r="C88" s="5" t="s">
        <v>103</v>
      </c>
      <c r="D88" s="4">
        <v>200</v>
      </c>
      <c r="E88" s="2"/>
      <c r="F88" s="4">
        <f t="shared" si="0"/>
        <v>-5185</v>
      </c>
      <c r="G88" s="2" t="s">
        <v>14</v>
      </c>
      <c r="H88" s="2" t="s">
        <v>139</v>
      </c>
      <c r="I88" s="2"/>
    </row>
    <row r="89" spans="1:9" s="1" customFormat="1" ht="43.5" hidden="1" customHeight="1">
      <c r="A89" s="21" t="s">
        <v>91</v>
      </c>
      <c r="B89" s="3">
        <v>45245</v>
      </c>
      <c r="C89" s="5" t="s">
        <v>104</v>
      </c>
      <c r="D89" s="4">
        <v>800</v>
      </c>
      <c r="E89" s="2"/>
      <c r="F89" s="4">
        <f t="shared" si="0"/>
        <v>-5985</v>
      </c>
      <c r="G89" s="2" t="s">
        <v>105</v>
      </c>
      <c r="H89" s="2"/>
      <c r="I89" s="2"/>
    </row>
    <row r="90" spans="1:9" s="1" customFormat="1" ht="43.5" hidden="1" customHeight="1">
      <c r="A90" s="21" t="s">
        <v>91</v>
      </c>
      <c r="B90" s="3">
        <v>45245</v>
      </c>
      <c r="C90" s="5" t="s">
        <v>92</v>
      </c>
      <c r="D90" s="4">
        <v>135</v>
      </c>
      <c r="E90" s="2"/>
      <c r="F90" s="4">
        <f t="shared" si="0"/>
        <v>-6120</v>
      </c>
      <c r="G90" s="2" t="s">
        <v>69</v>
      </c>
      <c r="H90" s="2"/>
      <c r="I90" s="2"/>
    </row>
    <row r="91" spans="1:9" s="1" customFormat="1" ht="43.5" hidden="1" customHeight="1">
      <c r="A91" s="21" t="s">
        <v>91</v>
      </c>
      <c r="B91" s="3">
        <v>45245</v>
      </c>
      <c r="C91" s="5" t="s">
        <v>34</v>
      </c>
      <c r="D91" s="4">
        <v>25</v>
      </c>
      <c r="E91" s="2"/>
      <c r="F91" s="4">
        <f t="shared" si="0"/>
        <v>-6145</v>
      </c>
      <c r="G91" s="2" t="s">
        <v>69</v>
      </c>
      <c r="H91" s="2"/>
      <c r="I91" s="2"/>
    </row>
    <row r="92" spans="1:9" s="1" customFormat="1" ht="43.5" hidden="1" customHeight="1">
      <c r="A92" s="21" t="s">
        <v>91</v>
      </c>
      <c r="B92" s="3">
        <v>45246</v>
      </c>
      <c r="C92" s="5" t="s">
        <v>41</v>
      </c>
      <c r="D92" s="4">
        <f>640+120</f>
        <v>760</v>
      </c>
      <c r="E92" s="2"/>
      <c r="F92" s="4">
        <f t="shared" si="0"/>
        <v>-6905</v>
      </c>
      <c r="G92" s="2" t="s">
        <v>14</v>
      </c>
      <c r="H92" s="2"/>
      <c r="I92" s="2"/>
    </row>
    <row r="93" spans="1:9" s="1" customFormat="1" ht="43.5" hidden="1" customHeight="1">
      <c r="A93" s="21" t="s">
        <v>91</v>
      </c>
      <c r="B93" s="3">
        <v>45246</v>
      </c>
      <c r="C93" s="5" t="s">
        <v>106</v>
      </c>
      <c r="D93" s="4">
        <v>5000</v>
      </c>
      <c r="E93" s="2"/>
      <c r="F93" s="4">
        <f t="shared" si="0"/>
        <v>-11905</v>
      </c>
      <c r="G93" s="2" t="s">
        <v>69</v>
      </c>
      <c r="H93" s="2"/>
      <c r="I93" s="2"/>
    </row>
    <row r="94" spans="1:9" s="1" customFormat="1" ht="43.5" hidden="1" customHeight="1">
      <c r="A94" s="21" t="s">
        <v>91</v>
      </c>
      <c r="B94" s="3">
        <v>45246</v>
      </c>
      <c r="C94" s="5" t="s">
        <v>107</v>
      </c>
      <c r="D94" s="4">
        <v>10000</v>
      </c>
      <c r="E94" s="2"/>
      <c r="F94" s="4">
        <f t="shared" si="0"/>
        <v>-21905</v>
      </c>
      <c r="G94" s="2" t="s">
        <v>69</v>
      </c>
      <c r="H94" s="2" t="s">
        <v>108</v>
      </c>
      <c r="I94" s="2"/>
    </row>
    <row r="95" spans="1:9" s="1" customFormat="1" ht="43.5" hidden="1" customHeight="1">
      <c r="A95" s="21" t="s">
        <v>91</v>
      </c>
      <c r="B95" s="3">
        <v>45246</v>
      </c>
      <c r="C95" s="5" t="s">
        <v>34</v>
      </c>
      <c r="D95" s="4">
        <v>25</v>
      </c>
      <c r="E95" s="2"/>
      <c r="F95" s="4">
        <f t="shared" si="0"/>
        <v>-21930</v>
      </c>
      <c r="G95" s="2" t="s">
        <v>69</v>
      </c>
      <c r="H95" s="2"/>
      <c r="I95" s="2"/>
    </row>
    <row r="96" spans="1:9" s="1" customFormat="1" ht="43.5" hidden="1" customHeight="1">
      <c r="A96" s="21" t="s">
        <v>91</v>
      </c>
      <c r="B96" s="3">
        <v>45246</v>
      </c>
      <c r="C96" s="5" t="s">
        <v>109</v>
      </c>
      <c r="D96" s="4">
        <v>3930</v>
      </c>
      <c r="E96" s="2"/>
      <c r="F96" s="4">
        <f t="shared" si="0"/>
        <v>-25860</v>
      </c>
      <c r="G96" s="2" t="s">
        <v>69</v>
      </c>
      <c r="H96" s="2"/>
      <c r="I96" s="2" t="s">
        <v>110</v>
      </c>
    </row>
    <row r="97" spans="1:9" s="1" customFormat="1" ht="43.5" hidden="1" customHeight="1">
      <c r="A97" s="21" t="s">
        <v>91</v>
      </c>
      <c r="B97" s="3">
        <v>45246</v>
      </c>
      <c r="C97" s="5" t="s">
        <v>111</v>
      </c>
      <c r="D97" s="4">
        <v>200</v>
      </c>
      <c r="E97" s="2"/>
      <c r="F97" s="4">
        <f t="shared" si="0"/>
        <v>-26060</v>
      </c>
      <c r="G97" s="2" t="s">
        <v>69</v>
      </c>
      <c r="H97" s="2" t="s">
        <v>100</v>
      </c>
      <c r="I97" s="2"/>
    </row>
    <row r="98" spans="1:9" s="1" customFormat="1" ht="43.5" hidden="1" customHeight="1">
      <c r="A98" s="21" t="s">
        <v>91</v>
      </c>
      <c r="B98" s="3">
        <v>45246</v>
      </c>
      <c r="C98" s="5" t="s">
        <v>112</v>
      </c>
      <c r="D98" s="4">
        <v>475</v>
      </c>
      <c r="E98" s="2"/>
      <c r="F98" s="4">
        <f t="shared" si="0"/>
        <v>-26535</v>
      </c>
      <c r="G98" s="2" t="s">
        <v>14</v>
      </c>
      <c r="H98" s="2"/>
      <c r="I98" s="2"/>
    </row>
    <row r="99" spans="1:9" s="1" customFormat="1" ht="43.5" hidden="1" customHeight="1">
      <c r="A99" s="21" t="s">
        <v>91</v>
      </c>
      <c r="B99" s="3">
        <v>45246</v>
      </c>
      <c r="C99" s="5" t="s">
        <v>113</v>
      </c>
      <c r="D99" s="4">
        <v>55</v>
      </c>
      <c r="E99" s="2"/>
      <c r="F99" s="4">
        <f t="shared" si="0"/>
        <v>-26590</v>
      </c>
      <c r="G99" s="2" t="s">
        <v>14</v>
      </c>
      <c r="H99" s="2"/>
      <c r="I99" s="2"/>
    </row>
    <row r="100" spans="1:9" s="1" customFormat="1" ht="43.5" hidden="1" customHeight="1">
      <c r="A100" s="21" t="s">
        <v>91</v>
      </c>
      <c r="B100" s="3">
        <v>45246</v>
      </c>
      <c r="C100" s="5" t="s">
        <v>114</v>
      </c>
      <c r="D100" s="4"/>
      <c r="E100" s="17">
        <v>30000</v>
      </c>
      <c r="F100" s="4">
        <f t="shared" ref="F100:F163" si="2">F99+E100-D100</f>
        <v>3410</v>
      </c>
      <c r="G100" s="2" t="s">
        <v>60</v>
      </c>
      <c r="H100" s="2"/>
      <c r="I100" s="2"/>
    </row>
    <row r="101" spans="1:9" s="1" customFormat="1" ht="43.5" hidden="1" customHeight="1">
      <c r="A101" s="21" t="s">
        <v>117</v>
      </c>
      <c r="B101" s="3">
        <v>45250</v>
      </c>
      <c r="C101" s="5" t="s">
        <v>115</v>
      </c>
      <c r="D101" s="4">
        <v>500</v>
      </c>
      <c r="E101" s="17"/>
      <c r="F101" s="4">
        <f t="shared" si="2"/>
        <v>2910</v>
      </c>
      <c r="G101" s="2" t="s">
        <v>105</v>
      </c>
      <c r="H101" s="25" t="s">
        <v>115</v>
      </c>
      <c r="I101" s="2"/>
    </row>
    <row r="102" spans="1:9" s="1" customFormat="1" ht="43.5" hidden="1" customHeight="1">
      <c r="A102" s="21" t="s">
        <v>117</v>
      </c>
      <c r="B102" s="3">
        <v>45250</v>
      </c>
      <c r="C102" s="5" t="s">
        <v>116</v>
      </c>
      <c r="D102" s="4">
        <v>80</v>
      </c>
      <c r="E102" s="17"/>
      <c r="F102" s="4">
        <f t="shared" si="2"/>
        <v>2830</v>
      </c>
      <c r="G102" s="2" t="s">
        <v>14</v>
      </c>
      <c r="H102" s="2"/>
      <c r="I102" s="2"/>
    </row>
    <row r="103" spans="1:9" s="1" customFormat="1" ht="43.5" hidden="1" customHeight="1">
      <c r="A103" s="21" t="s">
        <v>118</v>
      </c>
      <c r="B103" s="3">
        <v>45251</v>
      </c>
      <c r="C103" s="5" t="s">
        <v>41</v>
      </c>
      <c r="D103" s="4">
        <v>510</v>
      </c>
      <c r="E103" s="17"/>
      <c r="F103" s="4">
        <f t="shared" si="2"/>
        <v>2320</v>
      </c>
      <c r="G103" s="2" t="s">
        <v>14</v>
      </c>
      <c r="H103" s="2"/>
      <c r="I103" s="2"/>
    </row>
    <row r="104" spans="1:9" s="1" customFormat="1" ht="43.5" hidden="1" customHeight="1">
      <c r="A104" s="21" t="s">
        <v>118</v>
      </c>
      <c r="B104" s="3">
        <v>45251</v>
      </c>
      <c r="C104" s="5" t="s">
        <v>119</v>
      </c>
      <c r="D104" s="4">
        <v>80</v>
      </c>
      <c r="E104" s="17"/>
      <c r="F104" s="4">
        <f t="shared" si="2"/>
        <v>2240</v>
      </c>
      <c r="G104" s="2" t="s">
        <v>14</v>
      </c>
      <c r="H104" s="2"/>
      <c r="I104" s="2"/>
    </row>
    <row r="105" spans="1:9" s="1" customFormat="1" ht="43.5" hidden="1" customHeight="1">
      <c r="A105" s="21" t="s">
        <v>118</v>
      </c>
      <c r="B105" s="3">
        <v>45251</v>
      </c>
      <c r="C105" s="5" t="s">
        <v>34</v>
      </c>
      <c r="D105" s="4">
        <v>30</v>
      </c>
      <c r="E105" s="17"/>
      <c r="F105" s="4">
        <f t="shared" si="2"/>
        <v>2210</v>
      </c>
      <c r="G105" s="2" t="s">
        <v>14</v>
      </c>
      <c r="H105" s="2"/>
      <c r="I105" s="2"/>
    </row>
    <row r="106" spans="1:9" s="1" customFormat="1" ht="43.5" hidden="1" customHeight="1">
      <c r="A106" s="21" t="s">
        <v>118</v>
      </c>
      <c r="B106" s="3">
        <v>45251</v>
      </c>
      <c r="C106" s="5" t="s">
        <v>104</v>
      </c>
      <c r="D106" s="4">
        <v>1560</v>
      </c>
      <c r="E106" s="17"/>
      <c r="F106" s="4">
        <f t="shared" si="2"/>
        <v>650</v>
      </c>
      <c r="G106" s="2" t="s">
        <v>105</v>
      </c>
      <c r="H106" s="2"/>
      <c r="I106" s="2">
        <f>30*50+60</f>
        <v>1560</v>
      </c>
    </row>
    <row r="107" spans="1:9" s="1" customFormat="1" ht="43.5" hidden="1" customHeight="1">
      <c r="A107" s="21" t="s">
        <v>118</v>
      </c>
      <c r="B107" s="3">
        <v>45251</v>
      </c>
      <c r="C107" s="5" t="s">
        <v>67</v>
      </c>
      <c r="D107" s="4">
        <v>70</v>
      </c>
      <c r="E107" s="17"/>
      <c r="F107" s="4">
        <f t="shared" si="2"/>
        <v>580</v>
      </c>
      <c r="G107" s="2" t="s">
        <v>14</v>
      </c>
      <c r="H107" s="2"/>
      <c r="I107" s="2"/>
    </row>
    <row r="108" spans="1:9" s="1" customFormat="1" ht="43.5" hidden="1" customHeight="1">
      <c r="A108" s="21" t="s">
        <v>118</v>
      </c>
      <c r="B108" s="3">
        <v>45251</v>
      </c>
      <c r="C108" s="5" t="s">
        <v>120</v>
      </c>
      <c r="D108" s="4">
        <v>15</v>
      </c>
      <c r="E108" s="17"/>
      <c r="F108" s="4">
        <f t="shared" si="2"/>
        <v>565</v>
      </c>
      <c r="G108" s="2" t="s">
        <v>14</v>
      </c>
      <c r="H108" s="2"/>
      <c r="I108" s="2"/>
    </row>
    <row r="109" spans="1:9" s="1" customFormat="1" ht="43.5" hidden="1" customHeight="1">
      <c r="A109" s="21" t="s">
        <v>123</v>
      </c>
      <c r="B109" s="3">
        <v>45258</v>
      </c>
      <c r="C109" s="5" t="s">
        <v>124</v>
      </c>
      <c r="D109" s="4">
        <v>320</v>
      </c>
      <c r="E109" s="17"/>
      <c r="F109" s="4">
        <f t="shared" si="2"/>
        <v>245</v>
      </c>
      <c r="G109" s="2" t="s">
        <v>69</v>
      </c>
      <c r="H109" s="2"/>
      <c r="I109" s="2"/>
    </row>
    <row r="110" spans="1:9" s="1" customFormat="1" ht="43.5" hidden="1" customHeight="1">
      <c r="A110" s="21" t="s">
        <v>123</v>
      </c>
      <c r="B110" s="3">
        <v>45258</v>
      </c>
      <c r="C110" s="5" t="s">
        <v>125</v>
      </c>
      <c r="D110" s="4">
        <v>20</v>
      </c>
      <c r="E110" s="17"/>
      <c r="F110" s="4">
        <f t="shared" si="2"/>
        <v>225</v>
      </c>
      <c r="G110" s="2" t="s">
        <v>69</v>
      </c>
      <c r="H110" s="2"/>
      <c r="I110" s="2"/>
    </row>
    <row r="111" spans="1:9" s="1" customFormat="1" ht="43.5" hidden="1" customHeight="1">
      <c r="A111" s="21" t="s">
        <v>123</v>
      </c>
      <c r="B111" s="3">
        <v>45258</v>
      </c>
      <c r="C111" s="5" t="s">
        <v>126</v>
      </c>
      <c r="D111" s="4">
        <f>6600+3200+350+350</f>
        <v>10500</v>
      </c>
      <c r="E111" s="17"/>
      <c r="F111" s="4">
        <f t="shared" si="2"/>
        <v>-10275</v>
      </c>
      <c r="G111" s="2" t="s">
        <v>69</v>
      </c>
      <c r="H111" s="2"/>
      <c r="I111" s="2"/>
    </row>
    <row r="112" spans="1:9" s="1" customFormat="1" ht="43.5" hidden="1" customHeight="1">
      <c r="A112" s="21" t="s">
        <v>123</v>
      </c>
      <c r="B112" s="3">
        <v>45258</v>
      </c>
      <c r="C112" s="5" t="s">
        <v>33</v>
      </c>
      <c r="D112" s="4">
        <v>60</v>
      </c>
      <c r="E112" s="17"/>
      <c r="F112" s="4">
        <f t="shared" si="2"/>
        <v>-10335</v>
      </c>
      <c r="G112" s="2" t="s">
        <v>69</v>
      </c>
      <c r="H112" s="2"/>
      <c r="I112" s="2"/>
    </row>
    <row r="113" spans="1:9" s="1" customFormat="1" ht="43.5" hidden="1" customHeight="1">
      <c r="A113" s="21" t="s">
        <v>123</v>
      </c>
      <c r="B113" s="3">
        <v>45258</v>
      </c>
      <c r="C113" s="5" t="s">
        <v>115</v>
      </c>
      <c r="D113" s="4">
        <v>500</v>
      </c>
      <c r="E113" s="17"/>
      <c r="F113" s="4">
        <f t="shared" si="2"/>
        <v>-10835</v>
      </c>
      <c r="G113" s="2" t="s">
        <v>105</v>
      </c>
      <c r="H113" s="25" t="s">
        <v>115</v>
      </c>
      <c r="I113" s="2" t="s">
        <v>127</v>
      </c>
    </row>
    <row r="114" spans="1:9" s="1" customFormat="1" ht="43.5" hidden="1" customHeight="1">
      <c r="A114" s="21" t="s">
        <v>123</v>
      </c>
      <c r="B114" s="3">
        <v>45258</v>
      </c>
      <c r="C114" s="5" t="s">
        <v>128</v>
      </c>
      <c r="D114" s="4">
        <v>200</v>
      </c>
      <c r="E114" s="17"/>
      <c r="F114" s="4">
        <f t="shared" si="2"/>
        <v>-11035</v>
      </c>
      <c r="G114" s="2" t="s">
        <v>69</v>
      </c>
      <c r="H114" s="2"/>
      <c r="I114" s="2"/>
    </row>
    <row r="115" spans="1:9" s="1" customFormat="1" ht="43.5" hidden="1" customHeight="1">
      <c r="A115" s="21" t="s">
        <v>123</v>
      </c>
      <c r="B115" s="3">
        <v>45258</v>
      </c>
      <c r="C115" s="5" t="s">
        <v>129</v>
      </c>
      <c r="D115" s="4">
        <v>350</v>
      </c>
      <c r="E115" s="17"/>
      <c r="F115" s="4">
        <f t="shared" si="2"/>
        <v>-11385</v>
      </c>
      <c r="G115" s="2" t="s">
        <v>69</v>
      </c>
      <c r="H115" s="2"/>
      <c r="I115" s="2"/>
    </row>
    <row r="116" spans="1:9" s="1" customFormat="1" ht="43.5" hidden="1" customHeight="1">
      <c r="A116" s="21" t="s">
        <v>123</v>
      </c>
      <c r="B116" s="3">
        <v>45258</v>
      </c>
      <c r="C116" s="5" t="s">
        <v>130</v>
      </c>
      <c r="D116" s="4">
        <v>120</v>
      </c>
      <c r="E116" s="17"/>
      <c r="F116" s="4">
        <f t="shared" si="2"/>
        <v>-11505</v>
      </c>
      <c r="G116" s="2" t="s">
        <v>69</v>
      </c>
      <c r="H116" s="2"/>
      <c r="I116" s="2"/>
    </row>
    <row r="117" spans="1:9" s="1" customFormat="1" ht="43.5" hidden="1" customHeight="1">
      <c r="A117" s="21" t="s">
        <v>123</v>
      </c>
      <c r="B117" s="3">
        <v>45258</v>
      </c>
      <c r="C117" s="5" t="s">
        <v>131</v>
      </c>
      <c r="D117" s="4">
        <v>100</v>
      </c>
      <c r="E117" s="17"/>
      <c r="F117" s="4">
        <f t="shared" si="2"/>
        <v>-11605</v>
      </c>
      <c r="G117" s="2" t="s">
        <v>69</v>
      </c>
      <c r="H117" s="2"/>
      <c r="I117" s="2"/>
    </row>
    <row r="118" spans="1:9" s="1" customFormat="1" ht="43.5" hidden="1" customHeight="1">
      <c r="A118" s="21" t="s">
        <v>132</v>
      </c>
      <c r="B118" s="3">
        <v>45258</v>
      </c>
      <c r="C118" s="5" t="s">
        <v>133</v>
      </c>
      <c r="D118" s="4"/>
      <c r="E118" s="17">
        <v>15000</v>
      </c>
      <c r="F118" s="4">
        <f t="shared" si="2"/>
        <v>3395</v>
      </c>
      <c r="G118" s="2" t="s">
        <v>60</v>
      </c>
      <c r="H118" s="2" t="s">
        <v>61</v>
      </c>
      <c r="I118" s="2" t="s">
        <v>134</v>
      </c>
    </row>
    <row r="119" spans="1:9" s="1" customFormat="1" ht="43.5" hidden="1" customHeight="1">
      <c r="A119" s="21" t="s">
        <v>135</v>
      </c>
      <c r="B119" s="3">
        <v>45259</v>
      </c>
      <c r="C119" s="5" t="s">
        <v>115</v>
      </c>
      <c r="D119" s="4">
        <v>500</v>
      </c>
      <c r="E119" s="17"/>
      <c r="F119" s="4">
        <f t="shared" si="2"/>
        <v>2895</v>
      </c>
      <c r="G119" s="2" t="s">
        <v>105</v>
      </c>
      <c r="H119" s="25" t="s">
        <v>115</v>
      </c>
      <c r="I119" s="2"/>
    </row>
    <row r="120" spans="1:9" s="1" customFormat="1" ht="43.5" hidden="1" customHeight="1">
      <c r="A120" s="21" t="s">
        <v>135</v>
      </c>
      <c r="B120" s="3">
        <v>45259</v>
      </c>
      <c r="C120" s="5" t="s">
        <v>104</v>
      </c>
      <c r="D120" s="4">
        <v>100</v>
      </c>
      <c r="E120" s="17"/>
      <c r="F120" s="4">
        <f t="shared" si="2"/>
        <v>2795</v>
      </c>
      <c r="G120" s="2" t="s">
        <v>105</v>
      </c>
      <c r="H120" s="2"/>
      <c r="I120" s="2"/>
    </row>
    <row r="121" spans="1:9" s="1" customFormat="1" ht="43.5" hidden="1" customHeight="1">
      <c r="A121" s="21" t="s">
        <v>135</v>
      </c>
      <c r="B121" s="3">
        <v>45259</v>
      </c>
      <c r="C121" s="5" t="s">
        <v>34</v>
      </c>
      <c r="D121" s="4">
        <v>30</v>
      </c>
      <c r="E121" s="17"/>
      <c r="F121" s="4">
        <f t="shared" si="2"/>
        <v>2765</v>
      </c>
      <c r="G121" s="2" t="s">
        <v>69</v>
      </c>
      <c r="H121" s="2"/>
      <c r="I121" s="2"/>
    </row>
    <row r="122" spans="1:9" s="1" customFormat="1" ht="43.5" hidden="1" customHeight="1">
      <c r="A122" s="21" t="s">
        <v>135</v>
      </c>
      <c r="B122" s="3">
        <v>45259</v>
      </c>
      <c r="C122" s="5" t="s">
        <v>146</v>
      </c>
      <c r="D122" s="4">
        <v>200</v>
      </c>
      <c r="E122" s="17"/>
      <c r="F122" s="4">
        <f t="shared" si="2"/>
        <v>2565</v>
      </c>
      <c r="G122" s="2" t="s">
        <v>69</v>
      </c>
      <c r="H122" s="2"/>
      <c r="I122" s="2"/>
    </row>
    <row r="123" spans="1:9" s="1" customFormat="1" ht="43.5" hidden="1" customHeight="1">
      <c r="A123" s="21" t="s">
        <v>135</v>
      </c>
      <c r="B123" s="3">
        <v>45259</v>
      </c>
      <c r="C123" s="5" t="s">
        <v>136</v>
      </c>
      <c r="D123" s="4">
        <v>70</v>
      </c>
      <c r="E123" s="17"/>
      <c r="F123" s="4">
        <f t="shared" si="2"/>
        <v>2495</v>
      </c>
      <c r="G123" s="2" t="s">
        <v>69</v>
      </c>
      <c r="H123" s="2"/>
      <c r="I123" s="2"/>
    </row>
    <row r="124" spans="1:9" s="1" customFormat="1" ht="43.5" hidden="1" customHeight="1">
      <c r="A124" s="21" t="s">
        <v>135</v>
      </c>
      <c r="B124" s="3">
        <v>45260</v>
      </c>
      <c r="C124" s="5" t="s">
        <v>41</v>
      </c>
      <c r="D124" s="4">
        <v>605</v>
      </c>
      <c r="E124" s="17"/>
      <c r="F124" s="4">
        <f t="shared" si="2"/>
        <v>1890</v>
      </c>
      <c r="G124" s="2" t="s">
        <v>69</v>
      </c>
      <c r="H124" s="2"/>
      <c r="I124" s="2"/>
    </row>
    <row r="125" spans="1:9" s="1" customFormat="1" ht="43.5" hidden="1" customHeight="1">
      <c r="A125" s="21" t="s">
        <v>135</v>
      </c>
      <c r="B125" s="3">
        <v>45260</v>
      </c>
      <c r="C125" s="5" t="s">
        <v>34</v>
      </c>
      <c r="D125" s="4">
        <v>30</v>
      </c>
      <c r="E125" s="17"/>
      <c r="F125" s="4">
        <f t="shared" si="2"/>
        <v>1860</v>
      </c>
      <c r="G125" s="2" t="s">
        <v>138</v>
      </c>
      <c r="H125" s="2"/>
      <c r="I125" s="2"/>
    </row>
    <row r="126" spans="1:9" s="1" customFormat="1" ht="43.5" hidden="1" customHeight="1">
      <c r="A126" s="21" t="s">
        <v>135</v>
      </c>
      <c r="B126" s="3">
        <v>45260</v>
      </c>
      <c r="C126" s="5" t="s">
        <v>137</v>
      </c>
      <c r="D126" s="4">
        <v>50</v>
      </c>
      <c r="E126" s="17"/>
      <c r="F126" s="4">
        <f t="shared" si="2"/>
        <v>1810</v>
      </c>
      <c r="G126" s="2" t="s">
        <v>138</v>
      </c>
      <c r="H126" s="2"/>
      <c r="I126" s="2"/>
    </row>
    <row r="127" spans="1:9" s="1" customFormat="1" ht="43.5" hidden="1" customHeight="1">
      <c r="A127" s="21" t="s">
        <v>135</v>
      </c>
      <c r="B127" s="3">
        <v>45260</v>
      </c>
      <c r="C127" s="5" t="s">
        <v>140</v>
      </c>
      <c r="D127" s="4">
        <v>2000</v>
      </c>
      <c r="E127" s="17"/>
      <c r="F127" s="4">
        <f t="shared" si="2"/>
        <v>-190</v>
      </c>
      <c r="G127" s="2" t="s">
        <v>138</v>
      </c>
      <c r="H127" s="2" t="s">
        <v>139</v>
      </c>
      <c r="I127" s="2"/>
    </row>
    <row r="128" spans="1:9" s="1" customFormat="1" ht="43.5" hidden="1" customHeight="1">
      <c r="A128" s="21" t="s">
        <v>135</v>
      </c>
      <c r="B128" s="3">
        <v>45260</v>
      </c>
      <c r="C128" s="5" t="s">
        <v>141</v>
      </c>
      <c r="D128" s="4">
        <v>90</v>
      </c>
      <c r="E128" s="17"/>
      <c r="F128" s="4">
        <f t="shared" si="2"/>
        <v>-280</v>
      </c>
      <c r="G128" s="2" t="s">
        <v>138</v>
      </c>
      <c r="H128" s="2"/>
      <c r="I128" s="2"/>
    </row>
    <row r="129" spans="1:9" s="1" customFormat="1" ht="43.5" hidden="1" customHeight="1">
      <c r="A129" s="21" t="s">
        <v>135</v>
      </c>
      <c r="B129" s="3">
        <v>45260</v>
      </c>
      <c r="C129" s="5" t="s">
        <v>142</v>
      </c>
      <c r="D129" s="4">
        <v>1070</v>
      </c>
      <c r="E129" s="17"/>
      <c r="F129" s="4">
        <f t="shared" si="2"/>
        <v>-1350</v>
      </c>
      <c r="G129" s="2" t="s">
        <v>143</v>
      </c>
      <c r="H129" s="2" t="s">
        <v>157</v>
      </c>
      <c r="I129" s="2"/>
    </row>
    <row r="130" spans="1:9" s="1" customFormat="1" ht="43.5" hidden="1" customHeight="1">
      <c r="A130" s="21" t="s">
        <v>135</v>
      </c>
      <c r="B130" s="3">
        <v>45260</v>
      </c>
      <c r="C130" s="5" t="s">
        <v>144</v>
      </c>
      <c r="D130" s="4">
        <v>120</v>
      </c>
      <c r="E130" s="17"/>
      <c r="F130" s="4">
        <f t="shared" si="2"/>
        <v>-1470</v>
      </c>
      <c r="G130" s="2" t="s">
        <v>138</v>
      </c>
      <c r="H130" s="2"/>
      <c r="I130" s="2"/>
    </row>
    <row r="131" spans="1:9" s="1" customFormat="1" ht="43.5" hidden="1" customHeight="1">
      <c r="A131" s="21" t="s">
        <v>135</v>
      </c>
      <c r="B131" s="3">
        <v>45260</v>
      </c>
      <c r="C131" s="5" t="s">
        <v>145</v>
      </c>
      <c r="D131" s="4"/>
      <c r="E131" s="17">
        <v>10000</v>
      </c>
      <c r="F131" s="4">
        <f t="shared" si="2"/>
        <v>8530</v>
      </c>
      <c r="G131" s="2" t="s">
        <v>60</v>
      </c>
      <c r="H131" s="2"/>
      <c r="I131" s="2"/>
    </row>
    <row r="132" spans="1:9" s="1" customFormat="1" ht="43.5" hidden="1" customHeight="1">
      <c r="A132" s="21" t="s">
        <v>147</v>
      </c>
      <c r="B132" s="3">
        <v>45266</v>
      </c>
      <c r="C132" s="5" t="s">
        <v>148</v>
      </c>
      <c r="D132" s="4"/>
      <c r="E132" s="17">
        <v>20000</v>
      </c>
      <c r="F132" s="4">
        <f t="shared" si="2"/>
        <v>28530</v>
      </c>
      <c r="G132" s="2" t="s">
        <v>60</v>
      </c>
      <c r="H132" s="2"/>
      <c r="I132" s="2"/>
    </row>
    <row r="133" spans="1:9" s="1" customFormat="1" ht="43.5" hidden="1" customHeight="1">
      <c r="A133" s="21" t="s">
        <v>147</v>
      </c>
      <c r="B133" s="3">
        <v>45267</v>
      </c>
      <c r="C133" s="5" t="s">
        <v>149</v>
      </c>
      <c r="D133" s="4">
        <v>20000</v>
      </c>
      <c r="E133" s="17"/>
      <c r="F133" s="4">
        <f t="shared" si="2"/>
        <v>8530</v>
      </c>
      <c r="G133" s="2" t="s">
        <v>150</v>
      </c>
      <c r="H133" s="2" t="s">
        <v>151</v>
      </c>
      <c r="I133" s="2" t="s">
        <v>154</v>
      </c>
    </row>
    <row r="134" spans="1:9" s="1" customFormat="1" ht="43.5" hidden="1" customHeight="1">
      <c r="A134" s="21" t="s">
        <v>147</v>
      </c>
      <c r="B134" s="3">
        <v>45267</v>
      </c>
      <c r="C134" s="5" t="s">
        <v>158</v>
      </c>
      <c r="D134" s="4">
        <v>9000</v>
      </c>
      <c r="E134" s="17"/>
      <c r="F134" s="4">
        <f t="shared" si="2"/>
        <v>-470</v>
      </c>
      <c r="G134" s="2" t="s">
        <v>150</v>
      </c>
      <c r="H134" s="2" t="s">
        <v>151</v>
      </c>
      <c r="I134" s="2" t="s">
        <v>153</v>
      </c>
    </row>
    <row r="135" spans="1:9" s="1" customFormat="1" ht="43.5" hidden="1" customHeight="1">
      <c r="A135" s="21" t="s">
        <v>147</v>
      </c>
      <c r="B135" s="3">
        <v>45266</v>
      </c>
      <c r="C135" s="5" t="s">
        <v>152</v>
      </c>
      <c r="D135" s="4">
        <v>1000</v>
      </c>
      <c r="E135" s="17"/>
      <c r="F135" s="4">
        <f t="shared" si="2"/>
        <v>-1470</v>
      </c>
      <c r="G135" s="2" t="s">
        <v>14</v>
      </c>
      <c r="H135" s="2" t="s">
        <v>139</v>
      </c>
      <c r="I135" s="2"/>
    </row>
    <row r="136" spans="1:9" s="1" customFormat="1" ht="43.5" hidden="1" customHeight="1">
      <c r="A136" s="21" t="s">
        <v>147</v>
      </c>
      <c r="B136" s="3">
        <v>45270</v>
      </c>
      <c r="C136" s="5" t="s">
        <v>155</v>
      </c>
      <c r="D136" s="4">
        <v>500</v>
      </c>
      <c r="E136" s="17"/>
      <c r="F136" s="4">
        <f t="shared" si="2"/>
        <v>-1970</v>
      </c>
      <c r="G136" s="2" t="s">
        <v>14</v>
      </c>
      <c r="H136" s="2"/>
      <c r="I136" s="2"/>
    </row>
    <row r="137" spans="1:9" s="1" customFormat="1" ht="43.5" hidden="1" customHeight="1">
      <c r="A137" s="21" t="s">
        <v>147</v>
      </c>
      <c r="B137" s="3">
        <v>45270</v>
      </c>
      <c r="C137" s="5" t="s">
        <v>34</v>
      </c>
      <c r="D137" s="4">
        <v>20</v>
      </c>
      <c r="E137" s="17"/>
      <c r="F137" s="4">
        <f t="shared" si="2"/>
        <v>-1990</v>
      </c>
      <c r="G137" s="2" t="s">
        <v>14</v>
      </c>
      <c r="H137" s="2"/>
      <c r="I137" s="2"/>
    </row>
    <row r="138" spans="1:9" s="1" customFormat="1" ht="43.5" hidden="1" customHeight="1">
      <c r="A138" s="21" t="s">
        <v>147</v>
      </c>
      <c r="B138" s="3">
        <v>45263</v>
      </c>
      <c r="C138" s="5" t="s">
        <v>156</v>
      </c>
      <c r="D138" s="4">
        <v>500</v>
      </c>
      <c r="E138" s="17"/>
      <c r="F138" s="4">
        <f t="shared" si="2"/>
        <v>-2490</v>
      </c>
      <c r="G138" s="2" t="s">
        <v>105</v>
      </c>
      <c r="H138" s="2" t="s">
        <v>115</v>
      </c>
      <c r="I138" s="2"/>
    </row>
    <row r="139" spans="1:9" s="1" customFormat="1" ht="43.5" hidden="1" customHeight="1">
      <c r="A139" s="21" t="s">
        <v>147</v>
      </c>
      <c r="B139" s="3">
        <v>45263</v>
      </c>
      <c r="C139" s="5" t="s">
        <v>86</v>
      </c>
      <c r="D139" s="4">
        <f>400+370</f>
        <v>770</v>
      </c>
      <c r="E139" s="17"/>
      <c r="F139" s="4">
        <f t="shared" si="2"/>
        <v>-3260</v>
      </c>
      <c r="G139" s="2" t="s">
        <v>14</v>
      </c>
      <c r="H139" s="2"/>
      <c r="I139" s="2"/>
    </row>
    <row r="140" spans="1:9" s="1" customFormat="1" ht="43.5" hidden="1" customHeight="1">
      <c r="A140" s="21" t="s">
        <v>147</v>
      </c>
      <c r="B140" s="3">
        <v>45271</v>
      </c>
      <c r="C140" s="5" t="s">
        <v>159</v>
      </c>
      <c r="D140" s="4"/>
      <c r="E140" s="17">
        <v>10000</v>
      </c>
      <c r="F140" s="4">
        <f t="shared" si="2"/>
        <v>6740</v>
      </c>
      <c r="G140" s="2" t="s">
        <v>60</v>
      </c>
      <c r="H140" s="2"/>
      <c r="I140" s="2"/>
    </row>
    <row r="141" spans="1:9" s="1" customFormat="1" ht="43.5" hidden="1" customHeight="1">
      <c r="A141" s="21" t="s">
        <v>160</v>
      </c>
      <c r="B141" s="3">
        <v>45277</v>
      </c>
      <c r="C141" s="5" t="s">
        <v>125</v>
      </c>
      <c r="D141" s="4">
        <v>60</v>
      </c>
      <c r="E141" s="17"/>
      <c r="F141" s="4">
        <f t="shared" si="2"/>
        <v>6680</v>
      </c>
      <c r="G141" s="2" t="s">
        <v>69</v>
      </c>
      <c r="H141" s="2"/>
      <c r="I141" s="2"/>
    </row>
    <row r="142" spans="1:9" s="1" customFormat="1" ht="43.5" hidden="1" customHeight="1">
      <c r="A142" s="21" t="s">
        <v>160</v>
      </c>
      <c r="B142" s="3">
        <v>45277</v>
      </c>
      <c r="C142" s="5" t="s">
        <v>124</v>
      </c>
      <c r="D142" s="4">
        <v>410</v>
      </c>
      <c r="E142" s="17"/>
      <c r="F142" s="4">
        <f t="shared" si="2"/>
        <v>6270</v>
      </c>
      <c r="G142" s="2" t="s">
        <v>69</v>
      </c>
      <c r="H142" s="2"/>
      <c r="I142" s="2"/>
    </row>
    <row r="143" spans="1:9" s="1" customFormat="1" ht="43.5" hidden="1" customHeight="1">
      <c r="A143" s="21" t="s">
        <v>160</v>
      </c>
      <c r="B143" s="3">
        <v>45277</v>
      </c>
      <c r="C143" s="5" t="s">
        <v>161</v>
      </c>
      <c r="D143" s="4">
        <v>1000</v>
      </c>
      <c r="E143" s="17"/>
      <c r="F143" s="4">
        <f t="shared" si="2"/>
        <v>5270</v>
      </c>
      <c r="G143" s="2" t="s">
        <v>105</v>
      </c>
      <c r="H143" s="2" t="s">
        <v>115</v>
      </c>
      <c r="I143" s="2" t="s">
        <v>127</v>
      </c>
    </row>
    <row r="144" spans="1:9" s="1" customFormat="1" ht="43.5" hidden="1" customHeight="1">
      <c r="A144" s="21" t="s">
        <v>160</v>
      </c>
      <c r="B144" s="3">
        <v>45277</v>
      </c>
      <c r="C144" s="5" t="s">
        <v>124</v>
      </c>
      <c r="D144" s="4">
        <v>290</v>
      </c>
      <c r="E144" s="17"/>
      <c r="F144" s="4">
        <f t="shared" si="2"/>
        <v>4980</v>
      </c>
      <c r="G144" s="2" t="s">
        <v>69</v>
      </c>
      <c r="H144" s="2"/>
      <c r="I144" s="2"/>
    </row>
    <row r="145" spans="1:9" s="1" customFormat="1" ht="43.5" hidden="1" customHeight="1">
      <c r="A145" s="21" t="s">
        <v>160</v>
      </c>
      <c r="B145" s="3">
        <v>45277</v>
      </c>
      <c r="C145" s="5" t="s">
        <v>33</v>
      </c>
      <c r="D145" s="4">
        <v>100</v>
      </c>
      <c r="E145" s="17"/>
      <c r="F145" s="4">
        <f t="shared" si="2"/>
        <v>4880</v>
      </c>
      <c r="G145" s="2" t="s">
        <v>69</v>
      </c>
      <c r="H145" s="2"/>
      <c r="I145" s="2"/>
    </row>
    <row r="146" spans="1:9" s="1" customFormat="1" ht="43.5" hidden="1" customHeight="1">
      <c r="A146" s="21" t="s">
        <v>162</v>
      </c>
      <c r="B146" s="3">
        <v>45280</v>
      </c>
      <c r="C146" s="5" t="s">
        <v>165</v>
      </c>
      <c r="D146" s="4">
        <v>80</v>
      </c>
      <c r="E146" s="17"/>
      <c r="F146" s="4">
        <f t="shared" si="2"/>
        <v>4800</v>
      </c>
      <c r="G146" s="2" t="s">
        <v>69</v>
      </c>
      <c r="H146" s="2"/>
      <c r="I146" s="2"/>
    </row>
    <row r="147" spans="1:9" s="1" customFormat="1" ht="43.5" hidden="1" customHeight="1">
      <c r="A147" s="21" t="s">
        <v>162</v>
      </c>
      <c r="B147" s="3">
        <v>45280</v>
      </c>
      <c r="C147" s="5" t="s">
        <v>166</v>
      </c>
      <c r="D147" s="4">
        <v>1000</v>
      </c>
      <c r="E147" s="17"/>
      <c r="F147" s="4">
        <f t="shared" si="2"/>
        <v>3800</v>
      </c>
      <c r="G147" s="2" t="s">
        <v>69</v>
      </c>
      <c r="H147" s="2"/>
      <c r="I147" s="2"/>
    </row>
    <row r="148" spans="1:9" s="1" customFormat="1" ht="43.5" hidden="1" customHeight="1">
      <c r="A148" s="21" t="s">
        <v>162</v>
      </c>
      <c r="B148" s="3">
        <v>45280</v>
      </c>
      <c r="C148" s="5" t="s">
        <v>167</v>
      </c>
      <c r="D148" s="4">
        <v>400</v>
      </c>
      <c r="E148" s="17"/>
      <c r="F148" s="4">
        <f t="shared" si="2"/>
        <v>3400</v>
      </c>
      <c r="G148" s="2" t="s">
        <v>69</v>
      </c>
      <c r="H148" s="2"/>
      <c r="I148" s="2"/>
    </row>
    <row r="149" spans="1:9" s="1" customFormat="1" ht="43.5" hidden="1" customHeight="1">
      <c r="A149" s="21" t="s">
        <v>162</v>
      </c>
      <c r="B149" s="3">
        <v>45280</v>
      </c>
      <c r="C149" s="5" t="s">
        <v>163</v>
      </c>
      <c r="D149" s="4">
        <v>500</v>
      </c>
      <c r="E149" s="17"/>
      <c r="F149" s="4">
        <f t="shared" si="2"/>
        <v>2900</v>
      </c>
      <c r="G149" s="2" t="s">
        <v>69</v>
      </c>
      <c r="H149" s="2"/>
      <c r="I149" s="2"/>
    </row>
    <row r="150" spans="1:9" s="1" customFormat="1" ht="43.5" hidden="1" customHeight="1">
      <c r="A150" s="21" t="s">
        <v>162</v>
      </c>
      <c r="B150" s="3">
        <v>45280</v>
      </c>
      <c r="C150" s="5" t="s">
        <v>164</v>
      </c>
      <c r="D150" s="4">
        <v>30</v>
      </c>
      <c r="E150" s="17"/>
      <c r="F150" s="4">
        <f t="shared" si="2"/>
        <v>2870</v>
      </c>
      <c r="G150" s="2" t="s">
        <v>69</v>
      </c>
      <c r="H150" s="2"/>
      <c r="I150" s="2"/>
    </row>
    <row r="151" spans="1:9" s="1" customFormat="1" ht="43.5" hidden="1" customHeight="1">
      <c r="A151" s="21" t="s">
        <v>168</v>
      </c>
      <c r="B151" s="3">
        <v>45285</v>
      </c>
      <c r="C151" s="5" t="s">
        <v>169</v>
      </c>
      <c r="D151" s="4">
        <v>400</v>
      </c>
      <c r="E151" s="17"/>
      <c r="F151" s="4">
        <f t="shared" si="2"/>
        <v>2470</v>
      </c>
      <c r="G151" s="2" t="s">
        <v>69</v>
      </c>
      <c r="H151" s="2" t="s">
        <v>139</v>
      </c>
      <c r="I151" s="2" t="s">
        <v>127</v>
      </c>
    </row>
    <row r="152" spans="1:9" s="1" customFormat="1" ht="43.5" hidden="1" customHeight="1">
      <c r="A152" s="21" t="s">
        <v>168</v>
      </c>
      <c r="B152" s="3">
        <v>45285</v>
      </c>
      <c r="C152" s="5" t="s">
        <v>125</v>
      </c>
      <c r="D152" s="4">
        <v>30</v>
      </c>
      <c r="E152" s="17"/>
      <c r="F152" s="4">
        <f t="shared" si="2"/>
        <v>2440</v>
      </c>
      <c r="G152" s="2" t="s">
        <v>69</v>
      </c>
      <c r="H152" s="2"/>
      <c r="I152" s="2"/>
    </row>
    <row r="153" spans="1:9" s="1" customFormat="1" ht="43.5" hidden="1" customHeight="1">
      <c r="A153" s="21" t="s">
        <v>168</v>
      </c>
      <c r="B153" s="3">
        <v>45285</v>
      </c>
      <c r="C153" s="5" t="s">
        <v>124</v>
      </c>
      <c r="D153" s="4">
        <v>300</v>
      </c>
      <c r="E153" s="17"/>
      <c r="F153" s="4">
        <f t="shared" si="2"/>
        <v>2140</v>
      </c>
      <c r="G153" s="2" t="s">
        <v>69</v>
      </c>
      <c r="H153" s="2"/>
      <c r="I153" s="2"/>
    </row>
    <row r="154" spans="1:9" s="1" customFormat="1" ht="43.5" hidden="1" customHeight="1">
      <c r="A154" s="21" t="s">
        <v>168</v>
      </c>
      <c r="B154" s="3">
        <v>45285</v>
      </c>
      <c r="C154" s="5" t="s">
        <v>170</v>
      </c>
      <c r="D154" s="4">
        <v>50</v>
      </c>
      <c r="E154" s="17"/>
      <c r="F154" s="4">
        <f t="shared" si="2"/>
        <v>2090</v>
      </c>
      <c r="G154" s="2" t="s">
        <v>69</v>
      </c>
      <c r="H154" s="2"/>
      <c r="I154" s="2"/>
    </row>
    <row r="155" spans="1:9" s="1" customFormat="1" ht="43.5" hidden="1" customHeight="1">
      <c r="A155" s="21" t="s">
        <v>168</v>
      </c>
      <c r="B155" s="3">
        <v>45285</v>
      </c>
      <c r="C155" s="5" t="s">
        <v>171</v>
      </c>
      <c r="D155" s="4">
        <v>50</v>
      </c>
      <c r="E155" s="17"/>
      <c r="F155" s="4">
        <f t="shared" si="2"/>
        <v>2040</v>
      </c>
      <c r="G155" s="2" t="s">
        <v>105</v>
      </c>
      <c r="H155" s="2" t="s">
        <v>115</v>
      </c>
      <c r="I155" s="2"/>
    </row>
    <row r="156" spans="1:9" s="1" customFormat="1" ht="43.5" hidden="1" customHeight="1">
      <c r="A156" s="21" t="s">
        <v>172</v>
      </c>
      <c r="B156" s="3">
        <v>45298</v>
      </c>
      <c r="C156" s="5" t="s">
        <v>125</v>
      </c>
      <c r="D156" s="4">
        <v>40</v>
      </c>
      <c r="E156" s="17"/>
      <c r="F156" s="4">
        <f t="shared" si="2"/>
        <v>2000</v>
      </c>
      <c r="G156" s="2" t="s">
        <v>138</v>
      </c>
      <c r="H156" s="2"/>
      <c r="I156" s="2"/>
    </row>
    <row r="157" spans="1:9" s="1" customFormat="1" ht="43.5" hidden="1" customHeight="1">
      <c r="A157" s="21" t="s">
        <v>172</v>
      </c>
      <c r="B157" s="3">
        <v>45298</v>
      </c>
      <c r="C157" s="5" t="s">
        <v>125</v>
      </c>
      <c r="D157" s="4">
        <v>30</v>
      </c>
      <c r="E157" s="17"/>
      <c r="F157" s="4">
        <f t="shared" si="2"/>
        <v>1970</v>
      </c>
      <c r="G157" s="2" t="s">
        <v>173</v>
      </c>
      <c r="H157" s="2"/>
      <c r="I157" s="2"/>
    </row>
    <row r="158" spans="1:9" s="1" customFormat="1" ht="43.5" hidden="1" customHeight="1">
      <c r="A158" s="21" t="s">
        <v>172</v>
      </c>
      <c r="B158" s="3">
        <v>45298</v>
      </c>
      <c r="C158" s="5" t="s">
        <v>174</v>
      </c>
      <c r="D158" s="4">
        <v>350</v>
      </c>
      <c r="E158" s="17"/>
      <c r="F158" s="4">
        <f t="shared" si="2"/>
        <v>1620</v>
      </c>
      <c r="G158" s="2" t="s">
        <v>173</v>
      </c>
      <c r="H158" s="2"/>
      <c r="I158" s="2"/>
    </row>
    <row r="159" spans="1:9" s="1" customFormat="1" ht="43.5" hidden="1" customHeight="1">
      <c r="A159" s="21" t="s">
        <v>172</v>
      </c>
      <c r="B159" s="3">
        <v>45298</v>
      </c>
      <c r="C159" s="5" t="s">
        <v>41</v>
      </c>
      <c r="D159" s="4">
        <v>410</v>
      </c>
      <c r="E159" s="17"/>
      <c r="F159" s="4">
        <f t="shared" si="2"/>
        <v>1210</v>
      </c>
      <c r="G159" s="2" t="s">
        <v>173</v>
      </c>
      <c r="H159" s="2"/>
      <c r="I159" s="2"/>
    </row>
    <row r="160" spans="1:9" s="1" customFormat="1" ht="43.5" hidden="1" customHeight="1">
      <c r="A160" s="21" t="s">
        <v>172</v>
      </c>
      <c r="B160" s="3">
        <v>45298</v>
      </c>
      <c r="C160" s="5" t="s">
        <v>41</v>
      </c>
      <c r="D160" s="4">
        <v>475</v>
      </c>
      <c r="E160" s="17"/>
      <c r="F160" s="4">
        <f t="shared" si="2"/>
        <v>735</v>
      </c>
      <c r="G160" s="2" t="s">
        <v>138</v>
      </c>
      <c r="H160" s="2"/>
      <c r="I160" s="2"/>
    </row>
    <row r="161" spans="1:9" s="1" customFormat="1" ht="43.5" hidden="1" customHeight="1">
      <c r="A161" s="21" t="s">
        <v>172</v>
      </c>
      <c r="B161" s="3">
        <v>45298</v>
      </c>
      <c r="C161" s="5" t="s">
        <v>170</v>
      </c>
      <c r="D161" s="4">
        <v>50</v>
      </c>
      <c r="E161" s="17"/>
      <c r="F161" s="4">
        <f t="shared" si="2"/>
        <v>685</v>
      </c>
      <c r="G161" s="2" t="s">
        <v>138</v>
      </c>
      <c r="H161" s="2"/>
      <c r="I161" s="2"/>
    </row>
    <row r="162" spans="1:9" s="1" customFormat="1" ht="43.5" hidden="1" customHeight="1">
      <c r="A162" s="21" t="s">
        <v>172</v>
      </c>
      <c r="B162" s="3">
        <v>45298</v>
      </c>
      <c r="C162" s="5" t="s">
        <v>175</v>
      </c>
      <c r="D162" s="4">
        <v>25</v>
      </c>
      <c r="E162" s="17"/>
      <c r="F162" s="4">
        <f t="shared" si="2"/>
        <v>660</v>
      </c>
      <c r="G162" s="2" t="s">
        <v>138</v>
      </c>
      <c r="H162" s="2"/>
      <c r="I162" s="2"/>
    </row>
    <row r="163" spans="1:9" s="1" customFormat="1" ht="43.5" hidden="1" customHeight="1">
      <c r="A163" s="21" t="s">
        <v>172</v>
      </c>
      <c r="B163" s="3">
        <v>45298</v>
      </c>
      <c r="C163" s="5" t="s">
        <v>176</v>
      </c>
      <c r="D163" s="4">
        <v>20</v>
      </c>
      <c r="E163" s="17"/>
      <c r="F163" s="4">
        <f t="shared" si="2"/>
        <v>640</v>
      </c>
      <c r="G163" s="2" t="s">
        <v>105</v>
      </c>
      <c r="H163" s="2"/>
      <c r="I163" s="2"/>
    </row>
    <row r="164" spans="1:9" s="1" customFormat="1" ht="43.5" hidden="1" customHeight="1">
      <c r="A164" s="21" t="s">
        <v>172</v>
      </c>
      <c r="B164" s="3">
        <v>45298</v>
      </c>
      <c r="C164" s="5" t="s">
        <v>177</v>
      </c>
      <c r="D164" s="4">
        <v>20</v>
      </c>
      <c r="E164" s="17"/>
      <c r="F164" s="4">
        <f t="shared" ref="F164:F255" si="3">F163+E164-D164</f>
        <v>620</v>
      </c>
      <c r="G164" s="2" t="s">
        <v>138</v>
      </c>
      <c r="H164" s="2"/>
      <c r="I164" s="2"/>
    </row>
    <row r="165" spans="1:9" s="1" customFormat="1" ht="43.5" hidden="1" customHeight="1">
      <c r="A165" s="21" t="s">
        <v>172</v>
      </c>
      <c r="B165" s="3">
        <v>45298</v>
      </c>
      <c r="C165" s="5" t="s">
        <v>180</v>
      </c>
      <c r="D165" s="4">
        <v>3000</v>
      </c>
      <c r="E165" s="17"/>
      <c r="F165" s="4">
        <f t="shared" si="3"/>
        <v>-2380</v>
      </c>
      <c r="G165" s="2" t="s">
        <v>138</v>
      </c>
      <c r="H165" s="2" t="s">
        <v>139</v>
      </c>
      <c r="I165" s="2" t="s">
        <v>178</v>
      </c>
    </row>
    <row r="166" spans="1:9" s="1" customFormat="1" ht="43.5" hidden="1" customHeight="1">
      <c r="A166" s="21" t="s">
        <v>172</v>
      </c>
      <c r="B166" s="3">
        <v>45298</v>
      </c>
      <c r="C166" s="5" t="s">
        <v>179</v>
      </c>
      <c r="D166" s="4">
        <v>500</v>
      </c>
      <c r="E166" s="17"/>
      <c r="F166" s="4">
        <f t="shared" si="3"/>
        <v>-2880</v>
      </c>
      <c r="G166" s="2" t="s">
        <v>69</v>
      </c>
      <c r="H166" s="2"/>
      <c r="I166" s="2"/>
    </row>
    <row r="167" spans="1:9" s="1" customFormat="1" ht="43.5" hidden="1" customHeight="1">
      <c r="A167" s="21" t="s">
        <v>181</v>
      </c>
      <c r="B167" s="3">
        <v>45300</v>
      </c>
      <c r="C167" s="5" t="s">
        <v>182</v>
      </c>
      <c r="D167" s="4"/>
      <c r="E167" s="17">
        <v>5000</v>
      </c>
      <c r="F167" s="4">
        <f t="shared" si="3"/>
        <v>2120</v>
      </c>
      <c r="G167" s="2"/>
      <c r="H167" s="2" t="s">
        <v>61</v>
      </c>
      <c r="I167" s="2"/>
    </row>
    <row r="168" spans="1:9" s="1" customFormat="1" ht="43.5" hidden="1" customHeight="1">
      <c r="A168" s="21" t="s">
        <v>181</v>
      </c>
      <c r="B168" s="3">
        <v>45300</v>
      </c>
      <c r="C168" s="5" t="s">
        <v>125</v>
      </c>
      <c r="D168" s="4">
        <v>30</v>
      </c>
      <c r="E168" s="17"/>
      <c r="F168" s="4">
        <f t="shared" si="3"/>
        <v>2090</v>
      </c>
      <c r="G168" s="2" t="s">
        <v>105</v>
      </c>
      <c r="H168" s="2" t="s">
        <v>61</v>
      </c>
      <c r="I168" s="2"/>
    </row>
    <row r="169" spans="1:9" s="1" customFormat="1" ht="43.5" hidden="1" customHeight="1">
      <c r="A169" s="21" t="s">
        <v>181</v>
      </c>
      <c r="B169" s="3">
        <v>45300</v>
      </c>
      <c r="C169" s="5" t="s">
        <v>124</v>
      </c>
      <c r="D169" s="4">
        <v>245</v>
      </c>
      <c r="E169" s="17"/>
      <c r="F169" s="4">
        <f t="shared" si="3"/>
        <v>1845</v>
      </c>
      <c r="G169" s="2" t="s">
        <v>105</v>
      </c>
      <c r="H169" s="2" t="s">
        <v>61</v>
      </c>
      <c r="I169" s="2"/>
    </row>
    <row r="170" spans="1:9" s="1" customFormat="1" ht="43.5" hidden="1" customHeight="1">
      <c r="A170" s="21" t="s">
        <v>181</v>
      </c>
      <c r="B170" s="3">
        <v>45300</v>
      </c>
      <c r="C170" s="5" t="s">
        <v>183</v>
      </c>
      <c r="D170" s="4">
        <v>50</v>
      </c>
      <c r="E170" s="17"/>
      <c r="F170" s="4">
        <f t="shared" si="3"/>
        <v>1795</v>
      </c>
      <c r="G170" s="2" t="s">
        <v>105</v>
      </c>
      <c r="H170" s="2" t="s">
        <v>61</v>
      </c>
      <c r="I170" s="2"/>
    </row>
    <row r="171" spans="1:9" s="1" customFormat="1" ht="43.5" hidden="1" customHeight="1">
      <c r="A171" s="21" t="s">
        <v>184</v>
      </c>
      <c r="B171" s="3">
        <v>45301</v>
      </c>
      <c r="C171" s="5" t="s">
        <v>185</v>
      </c>
      <c r="D171" s="4">
        <v>275</v>
      </c>
      <c r="E171" s="17"/>
      <c r="F171" s="4">
        <f t="shared" si="3"/>
        <v>1520</v>
      </c>
      <c r="G171" s="2" t="s">
        <v>105</v>
      </c>
      <c r="H171" s="2" t="s">
        <v>61</v>
      </c>
      <c r="I171" s="2"/>
    </row>
    <row r="172" spans="1:9" s="1" customFormat="1" ht="43.5" hidden="1" customHeight="1">
      <c r="A172" s="21" t="s">
        <v>184</v>
      </c>
      <c r="B172" s="3">
        <v>45301</v>
      </c>
      <c r="C172" s="5" t="s">
        <v>125</v>
      </c>
      <c r="D172" s="4">
        <v>40</v>
      </c>
      <c r="E172" s="17"/>
      <c r="F172" s="4">
        <f t="shared" si="3"/>
        <v>1480</v>
      </c>
      <c r="G172" s="2" t="s">
        <v>105</v>
      </c>
      <c r="H172" s="2" t="s">
        <v>61</v>
      </c>
      <c r="I172" s="2"/>
    </row>
    <row r="173" spans="1:9" s="1" customFormat="1" ht="43.5" hidden="1" customHeight="1">
      <c r="A173" s="21" t="s">
        <v>184</v>
      </c>
      <c r="B173" s="3">
        <v>45301</v>
      </c>
      <c r="C173" s="5" t="s">
        <v>170</v>
      </c>
      <c r="D173" s="4">
        <v>50</v>
      </c>
      <c r="E173" s="17"/>
      <c r="F173" s="4">
        <f t="shared" si="3"/>
        <v>1430</v>
      </c>
      <c r="G173" s="2" t="s">
        <v>105</v>
      </c>
      <c r="H173" s="2" t="s">
        <v>61</v>
      </c>
      <c r="I173" s="2"/>
    </row>
    <row r="174" spans="1:9" s="1" customFormat="1" ht="43.5" hidden="1" customHeight="1">
      <c r="A174" s="21" t="s">
        <v>184</v>
      </c>
      <c r="B174" s="3">
        <v>45302</v>
      </c>
      <c r="C174" s="5" t="s">
        <v>125</v>
      </c>
      <c r="D174" s="4">
        <v>25</v>
      </c>
      <c r="E174" s="17"/>
      <c r="F174" s="4">
        <f t="shared" si="3"/>
        <v>1405</v>
      </c>
      <c r="G174" s="2" t="s">
        <v>69</v>
      </c>
      <c r="H174" s="2" t="s">
        <v>61</v>
      </c>
      <c r="I174" s="2"/>
    </row>
    <row r="175" spans="1:9" s="1" customFormat="1" ht="43.5" hidden="1" customHeight="1">
      <c r="A175" s="21" t="s">
        <v>184</v>
      </c>
      <c r="B175" s="3">
        <v>45302</v>
      </c>
      <c r="C175" s="5" t="s">
        <v>124</v>
      </c>
      <c r="D175" s="4">
        <v>230</v>
      </c>
      <c r="E175" s="17"/>
      <c r="F175" s="4">
        <f t="shared" si="3"/>
        <v>1175</v>
      </c>
      <c r="G175" s="2" t="s">
        <v>69</v>
      </c>
      <c r="H175" s="2" t="s">
        <v>61</v>
      </c>
      <c r="I175" s="2"/>
    </row>
    <row r="176" spans="1:9" s="1" customFormat="1" ht="43.5" hidden="1" customHeight="1">
      <c r="A176" s="21" t="s">
        <v>184</v>
      </c>
      <c r="B176" s="3">
        <v>45302</v>
      </c>
      <c r="C176" s="5" t="s">
        <v>186</v>
      </c>
      <c r="D176" s="4">
        <v>50</v>
      </c>
      <c r="E176" s="17"/>
      <c r="F176" s="4">
        <f t="shared" si="3"/>
        <v>1125</v>
      </c>
      <c r="G176" s="2" t="s">
        <v>105</v>
      </c>
      <c r="H176" s="2" t="s">
        <v>61</v>
      </c>
      <c r="I176" s="2"/>
    </row>
    <row r="177" spans="1:9" s="1" customFormat="1" ht="43.5" hidden="1" customHeight="1">
      <c r="A177" s="21" t="s">
        <v>184</v>
      </c>
      <c r="B177" s="3">
        <v>45302</v>
      </c>
      <c r="C177" s="5" t="s">
        <v>187</v>
      </c>
      <c r="D177" s="4">
        <v>25</v>
      </c>
      <c r="E177" s="17"/>
      <c r="F177" s="4">
        <f t="shared" si="3"/>
        <v>1100</v>
      </c>
      <c r="G177" s="2" t="s">
        <v>105</v>
      </c>
      <c r="H177" s="2" t="s">
        <v>61</v>
      </c>
      <c r="I177" s="2"/>
    </row>
    <row r="178" spans="1:9" s="1" customFormat="1" ht="43.5" hidden="1" customHeight="1">
      <c r="A178" s="21" t="s">
        <v>184</v>
      </c>
      <c r="B178" s="3">
        <v>45305</v>
      </c>
      <c r="C178" s="5" t="s">
        <v>125</v>
      </c>
      <c r="D178" s="4">
        <v>40</v>
      </c>
      <c r="E178" s="17"/>
      <c r="F178" s="4">
        <f t="shared" si="3"/>
        <v>1060</v>
      </c>
      <c r="G178" s="2" t="s">
        <v>105</v>
      </c>
      <c r="H178" s="2" t="s">
        <v>61</v>
      </c>
      <c r="I178" s="2"/>
    </row>
    <row r="179" spans="1:9" s="1" customFormat="1" ht="43.5" hidden="1" customHeight="1">
      <c r="A179" s="21" t="s">
        <v>184</v>
      </c>
      <c r="B179" s="3">
        <v>45305</v>
      </c>
      <c r="C179" s="5" t="s">
        <v>41</v>
      </c>
      <c r="D179" s="4">
        <v>260</v>
      </c>
      <c r="E179" s="17"/>
      <c r="F179" s="4">
        <f t="shared" si="3"/>
        <v>800</v>
      </c>
      <c r="G179" s="2" t="s">
        <v>105</v>
      </c>
      <c r="H179" s="2" t="s">
        <v>61</v>
      </c>
      <c r="I179" s="2"/>
    </row>
    <row r="180" spans="1:9" s="1" customFormat="1" ht="43.5" hidden="1" customHeight="1">
      <c r="A180" s="21" t="s">
        <v>184</v>
      </c>
      <c r="B180" s="3">
        <v>45305</v>
      </c>
      <c r="C180" s="5" t="s">
        <v>188</v>
      </c>
      <c r="D180" s="4">
        <v>50</v>
      </c>
      <c r="E180" s="17"/>
      <c r="F180" s="4">
        <f t="shared" si="3"/>
        <v>750</v>
      </c>
      <c r="G180" s="2" t="s">
        <v>105</v>
      </c>
      <c r="H180" s="2" t="s">
        <v>61</v>
      </c>
      <c r="I180" s="2"/>
    </row>
    <row r="181" spans="1:9" s="1" customFormat="1" ht="43.5" hidden="1" customHeight="1">
      <c r="A181" s="21" t="s">
        <v>184</v>
      </c>
      <c r="B181" s="3">
        <v>45305</v>
      </c>
      <c r="C181" s="5" t="s">
        <v>86</v>
      </c>
      <c r="D181" s="4">
        <v>875</v>
      </c>
      <c r="E181" s="17"/>
      <c r="F181" s="4">
        <f t="shared" si="3"/>
        <v>-125</v>
      </c>
      <c r="G181" s="2" t="s">
        <v>69</v>
      </c>
      <c r="H181" s="2" t="s">
        <v>61</v>
      </c>
      <c r="I181" s="2"/>
    </row>
    <row r="182" spans="1:9" s="1" customFormat="1" ht="43.5" hidden="1" customHeight="1">
      <c r="A182" s="21" t="s">
        <v>184</v>
      </c>
      <c r="B182" s="3">
        <v>45306</v>
      </c>
      <c r="C182" s="5" t="s">
        <v>124</v>
      </c>
      <c r="D182" s="4">
        <v>350</v>
      </c>
      <c r="E182" s="17"/>
      <c r="F182" s="4">
        <f t="shared" si="3"/>
        <v>-475</v>
      </c>
      <c r="G182" s="2" t="s">
        <v>69</v>
      </c>
      <c r="H182" s="2" t="s">
        <v>61</v>
      </c>
      <c r="I182" s="2"/>
    </row>
    <row r="183" spans="1:9" s="1" customFormat="1" ht="43.5" hidden="1" customHeight="1">
      <c r="A183" s="21" t="s">
        <v>184</v>
      </c>
      <c r="B183" s="3">
        <v>45306</v>
      </c>
      <c r="C183" s="5" t="s">
        <v>125</v>
      </c>
      <c r="D183" s="4">
        <v>30</v>
      </c>
      <c r="E183" s="17"/>
      <c r="F183" s="4">
        <f t="shared" si="3"/>
        <v>-505</v>
      </c>
      <c r="G183" s="2" t="s">
        <v>69</v>
      </c>
      <c r="H183" s="2" t="s">
        <v>61</v>
      </c>
      <c r="I183" s="2"/>
    </row>
    <row r="184" spans="1:9" s="1" customFormat="1" ht="43.5" hidden="1" customHeight="1">
      <c r="A184" s="21" t="s">
        <v>184</v>
      </c>
      <c r="B184" s="3">
        <v>45306</v>
      </c>
      <c r="C184" s="5" t="s">
        <v>43</v>
      </c>
      <c r="D184" s="4">
        <f>110+10</f>
        <v>120</v>
      </c>
      <c r="E184" s="17"/>
      <c r="F184" s="4">
        <f t="shared" si="3"/>
        <v>-625</v>
      </c>
      <c r="G184" s="2" t="s">
        <v>69</v>
      </c>
      <c r="H184" s="2" t="s">
        <v>61</v>
      </c>
      <c r="I184" s="2"/>
    </row>
    <row r="185" spans="1:9" s="1" customFormat="1" ht="43.5" hidden="1" customHeight="1">
      <c r="A185" s="21" t="s">
        <v>184</v>
      </c>
      <c r="B185" s="3">
        <v>45306</v>
      </c>
      <c r="C185" s="5" t="s">
        <v>189</v>
      </c>
      <c r="D185" s="4"/>
      <c r="E185" s="17">
        <v>625</v>
      </c>
      <c r="F185" s="4">
        <f t="shared" si="3"/>
        <v>0</v>
      </c>
      <c r="G185" s="2" t="s">
        <v>60</v>
      </c>
      <c r="H185" s="2" t="s">
        <v>61</v>
      </c>
      <c r="I185" s="2"/>
    </row>
    <row r="186" spans="1:9" s="1" customFormat="1" ht="43.5" hidden="1" customHeight="1">
      <c r="A186" s="21" t="s">
        <v>190</v>
      </c>
      <c r="B186" s="3" t="s">
        <v>191</v>
      </c>
      <c r="C186" s="5" t="s">
        <v>192</v>
      </c>
      <c r="D186" s="4">
        <v>280</v>
      </c>
      <c r="E186" s="17"/>
      <c r="F186" s="4">
        <f t="shared" si="3"/>
        <v>-280</v>
      </c>
      <c r="G186" s="2" t="s">
        <v>105</v>
      </c>
      <c r="H186" s="2"/>
      <c r="I186" s="2"/>
    </row>
    <row r="187" spans="1:9" s="1" customFormat="1" ht="43.5" hidden="1" customHeight="1">
      <c r="A187" s="21" t="s">
        <v>190</v>
      </c>
      <c r="B187" s="3" t="s">
        <v>191</v>
      </c>
      <c r="C187" s="5" t="s">
        <v>193</v>
      </c>
      <c r="D187" s="4">
        <v>70</v>
      </c>
      <c r="E187" s="17"/>
      <c r="F187" s="4">
        <f t="shared" si="3"/>
        <v>-350</v>
      </c>
      <c r="G187" s="2" t="s">
        <v>105</v>
      </c>
      <c r="H187" s="2"/>
      <c r="I187" s="2"/>
    </row>
    <row r="188" spans="1:9" s="1" customFormat="1" ht="43.5" hidden="1" customHeight="1">
      <c r="A188" s="21" t="s">
        <v>194</v>
      </c>
      <c r="B188" s="3">
        <v>45313</v>
      </c>
      <c r="C188" s="5" t="s">
        <v>41</v>
      </c>
      <c r="D188" s="4">
        <v>400</v>
      </c>
      <c r="E188" s="17"/>
      <c r="F188" s="4">
        <f t="shared" si="3"/>
        <v>-750</v>
      </c>
      <c r="G188" s="2" t="s">
        <v>105</v>
      </c>
      <c r="H188" s="2"/>
      <c r="I188" s="2"/>
    </row>
    <row r="189" spans="1:9" s="1" customFormat="1" ht="43.5" hidden="1" customHeight="1">
      <c r="A189" s="21" t="s">
        <v>194</v>
      </c>
      <c r="B189" s="3">
        <v>45313</v>
      </c>
      <c r="C189" s="5" t="s">
        <v>125</v>
      </c>
      <c r="D189" s="4">
        <v>30</v>
      </c>
      <c r="E189" s="17"/>
      <c r="F189" s="4">
        <f t="shared" si="3"/>
        <v>-780</v>
      </c>
      <c r="G189" s="2" t="s">
        <v>105</v>
      </c>
      <c r="H189" s="2"/>
      <c r="I189" s="2"/>
    </row>
    <row r="190" spans="1:9" s="1" customFormat="1" ht="43.5" hidden="1" customHeight="1">
      <c r="A190" s="21" t="s">
        <v>194</v>
      </c>
      <c r="B190" s="3">
        <v>45313</v>
      </c>
      <c r="C190" s="5" t="s">
        <v>195</v>
      </c>
      <c r="D190" s="4">
        <v>150</v>
      </c>
      <c r="E190" s="17"/>
      <c r="F190" s="4">
        <f t="shared" si="3"/>
        <v>-930</v>
      </c>
      <c r="G190" s="2" t="s">
        <v>105</v>
      </c>
      <c r="H190" s="2"/>
      <c r="I190" s="2"/>
    </row>
    <row r="191" spans="1:9" s="1" customFormat="1" ht="43.5" hidden="1" customHeight="1">
      <c r="A191" s="21" t="s">
        <v>194</v>
      </c>
      <c r="B191" s="3">
        <v>45313</v>
      </c>
      <c r="C191" s="5" t="s">
        <v>196</v>
      </c>
      <c r="D191" s="4">
        <v>50</v>
      </c>
      <c r="E191" s="17"/>
      <c r="F191" s="4">
        <f t="shared" si="3"/>
        <v>-980</v>
      </c>
      <c r="G191" s="2" t="s">
        <v>105</v>
      </c>
      <c r="H191" s="2"/>
      <c r="I191" s="2"/>
    </row>
    <row r="192" spans="1:9" s="1" customFormat="1" ht="43.5" hidden="1" customHeight="1">
      <c r="A192" s="21" t="s">
        <v>194</v>
      </c>
      <c r="B192" s="3">
        <v>45315</v>
      </c>
      <c r="C192" s="5" t="s">
        <v>41</v>
      </c>
      <c r="D192" s="4">
        <v>400</v>
      </c>
      <c r="E192" s="17"/>
      <c r="F192" s="4">
        <f t="shared" si="3"/>
        <v>-1380</v>
      </c>
      <c r="G192" s="2" t="s">
        <v>105</v>
      </c>
      <c r="H192" s="2"/>
      <c r="I192" s="2"/>
    </row>
    <row r="193" spans="1:9" s="1" customFormat="1" ht="43.5" hidden="1" customHeight="1">
      <c r="A193" s="21" t="s">
        <v>194</v>
      </c>
      <c r="B193" s="3">
        <v>45315</v>
      </c>
      <c r="C193" s="5" t="s">
        <v>34</v>
      </c>
      <c r="D193" s="4">
        <v>30</v>
      </c>
      <c r="E193" s="17"/>
      <c r="F193" s="4">
        <f t="shared" si="3"/>
        <v>-1410</v>
      </c>
      <c r="G193" s="2" t="s">
        <v>105</v>
      </c>
      <c r="H193" s="2"/>
      <c r="I193" s="2"/>
    </row>
    <row r="194" spans="1:9" s="1" customFormat="1" ht="43.5" hidden="1" customHeight="1">
      <c r="A194" s="21" t="s">
        <v>194</v>
      </c>
      <c r="B194" s="3">
        <v>45315</v>
      </c>
      <c r="C194" s="5" t="s">
        <v>197</v>
      </c>
      <c r="D194" s="4">
        <v>85</v>
      </c>
      <c r="E194" s="17"/>
      <c r="F194" s="4">
        <f t="shared" si="3"/>
        <v>-1495</v>
      </c>
      <c r="G194" s="2" t="s">
        <v>105</v>
      </c>
      <c r="H194" s="2"/>
      <c r="I194" s="2"/>
    </row>
    <row r="195" spans="1:9" s="1" customFormat="1" ht="43.5" hidden="1" customHeight="1">
      <c r="A195" s="21" t="s">
        <v>194</v>
      </c>
      <c r="B195" s="3">
        <v>45315</v>
      </c>
      <c r="C195" s="5" t="s">
        <v>198</v>
      </c>
      <c r="D195" s="4">
        <v>50</v>
      </c>
      <c r="E195" s="17"/>
      <c r="F195" s="4">
        <f t="shared" si="3"/>
        <v>-1545</v>
      </c>
      <c r="G195" s="2" t="s">
        <v>105</v>
      </c>
      <c r="H195" s="2"/>
      <c r="I195" s="2"/>
    </row>
    <row r="196" spans="1:9" s="1" customFormat="1" ht="43.5" hidden="1" customHeight="1">
      <c r="A196" s="21" t="s">
        <v>194</v>
      </c>
      <c r="B196" s="3">
        <v>45316</v>
      </c>
      <c r="C196" s="5" t="s">
        <v>199</v>
      </c>
      <c r="D196" s="4">
        <f>350+150+250</f>
        <v>750</v>
      </c>
      <c r="E196" s="17"/>
      <c r="F196" s="4">
        <f t="shared" si="3"/>
        <v>-2295</v>
      </c>
      <c r="G196" s="2" t="s">
        <v>105</v>
      </c>
      <c r="H196" s="2"/>
      <c r="I196" s="2" t="s">
        <v>200</v>
      </c>
    </row>
    <row r="197" spans="1:9" s="1" customFormat="1" ht="43.5" hidden="1" customHeight="1">
      <c r="A197" s="21" t="s">
        <v>194</v>
      </c>
      <c r="B197" s="3">
        <v>45318</v>
      </c>
      <c r="C197" s="5" t="s">
        <v>41</v>
      </c>
      <c r="D197" s="4">
        <v>350</v>
      </c>
      <c r="E197" s="17"/>
      <c r="F197" s="4">
        <f t="shared" si="3"/>
        <v>-2645</v>
      </c>
      <c r="G197" s="2" t="s">
        <v>105</v>
      </c>
      <c r="H197" s="2"/>
      <c r="I197" s="2"/>
    </row>
    <row r="198" spans="1:9" s="1" customFormat="1" ht="43.5" hidden="1" customHeight="1">
      <c r="A198" s="21" t="s">
        <v>194</v>
      </c>
      <c r="B198" s="3">
        <v>45318</v>
      </c>
      <c r="C198" s="5" t="s">
        <v>201</v>
      </c>
      <c r="D198" s="4">
        <v>3600</v>
      </c>
      <c r="E198" s="17"/>
      <c r="F198" s="4">
        <f t="shared" si="3"/>
        <v>-6245</v>
      </c>
      <c r="G198" s="2" t="s">
        <v>54</v>
      </c>
      <c r="H198" s="2" t="s">
        <v>139</v>
      </c>
      <c r="I198" s="2"/>
    </row>
    <row r="199" spans="1:9" s="1" customFormat="1" ht="43.5" hidden="1" customHeight="1">
      <c r="A199" s="21" t="s">
        <v>194</v>
      </c>
      <c r="B199" s="3">
        <v>45318</v>
      </c>
      <c r="C199" s="5" t="s">
        <v>202</v>
      </c>
      <c r="D199" s="4">
        <v>100</v>
      </c>
      <c r="E199" s="17"/>
      <c r="F199" s="4">
        <f t="shared" si="3"/>
        <v>-6345</v>
      </c>
      <c r="G199" s="2" t="s">
        <v>105</v>
      </c>
      <c r="H199" s="2"/>
      <c r="I199" s="2"/>
    </row>
    <row r="200" spans="1:9" s="1" customFormat="1" ht="43.5" hidden="1" customHeight="1">
      <c r="A200" s="21" t="s">
        <v>194</v>
      </c>
      <c r="B200" s="3">
        <v>45318</v>
      </c>
      <c r="C200" s="5" t="s">
        <v>34</v>
      </c>
      <c r="D200" s="4">
        <v>30</v>
      </c>
      <c r="E200" s="17"/>
      <c r="F200" s="4">
        <f t="shared" si="3"/>
        <v>-6375</v>
      </c>
      <c r="G200" s="2" t="s">
        <v>105</v>
      </c>
      <c r="H200" s="2"/>
      <c r="I200" s="2"/>
    </row>
    <row r="201" spans="1:9" s="1" customFormat="1" ht="43.5" hidden="1" customHeight="1">
      <c r="A201" s="21" t="s">
        <v>194</v>
      </c>
      <c r="B201" s="3">
        <v>45318</v>
      </c>
      <c r="C201" s="5" t="s">
        <v>203</v>
      </c>
      <c r="D201" s="4">
        <v>125</v>
      </c>
      <c r="E201" s="17"/>
      <c r="F201" s="4">
        <f t="shared" si="3"/>
        <v>-6500</v>
      </c>
      <c r="G201" s="2" t="s">
        <v>105</v>
      </c>
      <c r="H201" s="2"/>
      <c r="I201" s="2"/>
    </row>
    <row r="202" spans="1:9" s="1" customFormat="1" ht="43.5" hidden="1" customHeight="1">
      <c r="A202" s="21" t="s">
        <v>194</v>
      </c>
      <c r="B202" s="3">
        <v>45319</v>
      </c>
      <c r="C202" s="5" t="s">
        <v>204</v>
      </c>
      <c r="D202" s="4">
        <v>300</v>
      </c>
      <c r="E202" s="17"/>
      <c r="F202" s="4">
        <f t="shared" si="3"/>
        <v>-6800</v>
      </c>
      <c r="G202" s="2" t="s">
        <v>105</v>
      </c>
      <c r="H202" s="2"/>
      <c r="I202" s="2"/>
    </row>
    <row r="203" spans="1:9" s="1" customFormat="1" ht="43.5" hidden="1" customHeight="1">
      <c r="A203" s="21" t="s">
        <v>194</v>
      </c>
      <c r="B203" s="3">
        <v>45319</v>
      </c>
      <c r="C203" s="5" t="s">
        <v>205</v>
      </c>
      <c r="D203" s="4">
        <v>50</v>
      </c>
      <c r="E203" s="17"/>
      <c r="F203" s="4">
        <f t="shared" si="3"/>
        <v>-6850</v>
      </c>
      <c r="G203" s="2" t="s">
        <v>105</v>
      </c>
      <c r="H203" s="2"/>
      <c r="I203" s="2"/>
    </row>
    <row r="204" spans="1:9" s="1" customFormat="1" ht="43.5" hidden="1" customHeight="1">
      <c r="A204" s="21" t="s">
        <v>194</v>
      </c>
      <c r="B204" s="3">
        <v>45319</v>
      </c>
      <c r="C204" s="5" t="s">
        <v>34</v>
      </c>
      <c r="D204" s="4">
        <v>30</v>
      </c>
      <c r="E204" s="17"/>
      <c r="F204" s="4">
        <f t="shared" si="3"/>
        <v>-6880</v>
      </c>
      <c r="G204" s="2" t="s">
        <v>105</v>
      </c>
      <c r="H204" s="2"/>
      <c r="I204" s="2"/>
    </row>
    <row r="205" spans="1:9" s="1" customFormat="1" ht="43.5" hidden="1" customHeight="1">
      <c r="A205" s="21" t="s">
        <v>194</v>
      </c>
      <c r="B205" s="3">
        <v>45320</v>
      </c>
      <c r="C205" s="5" t="s">
        <v>41</v>
      </c>
      <c r="D205" s="4">
        <v>400</v>
      </c>
      <c r="E205" s="17"/>
      <c r="F205" s="4">
        <f t="shared" si="3"/>
        <v>-7280</v>
      </c>
      <c r="G205" s="2" t="s">
        <v>105</v>
      </c>
      <c r="H205" s="2"/>
      <c r="I205" s="2"/>
    </row>
    <row r="206" spans="1:9" s="1" customFormat="1" ht="43.5" hidden="1" customHeight="1">
      <c r="A206" s="21" t="s">
        <v>194</v>
      </c>
      <c r="B206" s="3">
        <v>45320</v>
      </c>
      <c r="C206" s="5" t="s">
        <v>34</v>
      </c>
      <c r="D206" s="4">
        <v>30</v>
      </c>
      <c r="E206" s="17"/>
      <c r="F206" s="4">
        <f t="shared" si="3"/>
        <v>-7310</v>
      </c>
      <c r="G206" s="2" t="s">
        <v>105</v>
      </c>
      <c r="H206" s="2"/>
      <c r="I206" s="2"/>
    </row>
    <row r="207" spans="1:9" s="1" customFormat="1" ht="43.5" hidden="1" customHeight="1">
      <c r="A207" s="21" t="s">
        <v>194</v>
      </c>
      <c r="B207" s="3">
        <v>45320</v>
      </c>
      <c r="C207" s="5" t="s">
        <v>206</v>
      </c>
      <c r="D207" s="4">
        <f>75+550</f>
        <v>625</v>
      </c>
      <c r="E207" s="17"/>
      <c r="F207" s="4">
        <f t="shared" si="3"/>
        <v>-7935</v>
      </c>
      <c r="G207" s="2" t="s">
        <v>105</v>
      </c>
      <c r="H207" s="2"/>
      <c r="I207" s="2"/>
    </row>
    <row r="208" spans="1:9" s="1" customFormat="1" ht="43.5" hidden="1" customHeight="1">
      <c r="A208" s="21" t="s">
        <v>194</v>
      </c>
      <c r="B208" s="3">
        <v>45320</v>
      </c>
      <c r="C208" s="5" t="s">
        <v>207</v>
      </c>
      <c r="D208" s="4">
        <v>325</v>
      </c>
      <c r="E208" s="17"/>
      <c r="F208" s="4">
        <f t="shared" si="3"/>
        <v>-8260</v>
      </c>
      <c r="G208" s="2" t="s">
        <v>105</v>
      </c>
      <c r="H208" s="2"/>
      <c r="I208" s="2"/>
    </row>
    <row r="209" spans="1:9" s="1" customFormat="1" ht="43.5" hidden="1" customHeight="1">
      <c r="A209" s="21" t="s">
        <v>194</v>
      </c>
      <c r="B209" s="3">
        <v>45320</v>
      </c>
      <c r="C209" s="5" t="s">
        <v>35</v>
      </c>
      <c r="D209" s="4">
        <v>165</v>
      </c>
      <c r="E209" s="17"/>
      <c r="F209" s="4">
        <f t="shared" si="3"/>
        <v>-8425</v>
      </c>
      <c r="G209" s="2" t="s">
        <v>105</v>
      </c>
      <c r="H209" s="2"/>
      <c r="I209" s="2"/>
    </row>
    <row r="210" spans="1:9" s="1" customFormat="1" ht="43.5" hidden="1" customHeight="1">
      <c r="A210" s="21" t="s">
        <v>194</v>
      </c>
      <c r="B210" s="3">
        <v>45320</v>
      </c>
      <c r="C210" s="5" t="s">
        <v>208</v>
      </c>
      <c r="D210" s="4"/>
      <c r="E210" s="17">
        <v>10000</v>
      </c>
      <c r="F210" s="4">
        <f t="shared" si="3"/>
        <v>1575</v>
      </c>
      <c r="G210" s="2" t="s">
        <v>105</v>
      </c>
      <c r="H210" s="2"/>
      <c r="I210" s="2"/>
    </row>
    <row r="211" spans="1:9" s="1" customFormat="1" ht="43.5" hidden="1" customHeight="1">
      <c r="A211" s="21" t="s">
        <v>209</v>
      </c>
      <c r="B211" s="3">
        <v>45320</v>
      </c>
      <c r="C211" s="5" t="s">
        <v>204</v>
      </c>
      <c r="D211" s="4">
        <v>350</v>
      </c>
      <c r="E211" s="17"/>
      <c r="F211" s="4">
        <f t="shared" si="3"/>
        <v>1225</v>
      </c>
      <c r="G211" s="2" t="s">
        <v>105</v>
      </c>
      <c r="H211" s="2"/>
      <c r="I211" s="2"/>
    </row>
    <row r="212" spans="1:9" s="1" customFormat="1" ht="43.5" hidden="1" customHeight="1">
      <c r="A212" s="21" t="s">
        <v>209</v>
      </c>
      <c r="B212" s="3">
        <v>45323</v>
      </c>
      <c r="C212" s="5" t="s">
        <v>34</v>
      </c>
      <c r="D212" s="4">
        <v>30</v>
      </c>
      <c r="E212" s="17"/>
      <c r="F212" s="4">
        <f t="shared" si="3"/>
        <v>1195</v>
      </c>
      <c r="G212" s="2" t="s">
        <v>105</v>
      </c>
      <c r="H212" s="2"/>
      <c r="I212" s="2"/>
    </row>
    <row r="213" spans="1:9" s="1" customFormat="1" ht="43.5" hidden="1" customHeight="1">
      <c r="A213" s="21" t="s">
        <v>209</v>
      </c>
      <c r="B213" s="3">
        <v>45323</v>
      </c>
      <c r="C213" s="5" t="s">
        <v>41</v>
      </c>
      <c r="D213" s="4">
        <v>385</v>
      </c>
      <c r="E213" s="17"/>
      <c r="F213" s="4">
        <f t="shared" si="3"/>
        <v>810</v>
      </c>
      <c r="G213" s="2" t="s">
        <v>105</v>
      </c>
      <c r="H213" s="2"/>
      <c r="I213" s="2"/>
    </row>
    <row r="214" spans="1:9" s="1" customFormat="1" ht="43.5" hidden="1" customHeight="1">
      <c r="A214" s="21" t="s">
        <v>209</v>
      </c>
      <c r="B214" s="3">
        <v>45323</v>
      </c>
      <c r="C214" s="5" t="s">
        <v>210</v>
      </c>
      <c r="D214" s="4">
        <v>2580</v>
      </c>
      <c r="E214" s="17"/>
      <c r="F214" s="4">
        <f t="shared" si="3"/>
        <v>-1770</v>
      </c>
      <c r="G214" s="2" t="s">
        <v>143</v>
      </c>
      <c r="H214" s="2" t="s">
        <v>157</v>
      </c>
      <c r="I214" s="2"/>
    </row>
    <row r="215" spans="1:9" s="1" customFormat="1" ht="43.5" hidden="1" customHeight="1">
      <c r="A215" s="21" t="s">
        <v>209</v>
      </c>
      <c r="B215" s="3">
        <v>45323</v>
      </c>
      <c r="C215" s="5" t="s">
        <v>211</v>
      </c>
      <c r="D215" s="4">
        <f>1245+50</f>
        <v>1295</v>
      </c>
      <c r="E215" s="17"/>
      <c r="F215" s="4">
        <f t="shared" si="3"/>
        <v>-3065</v>
      </c>
      <c r="G215" s="2" t="s">
        <v>105</v>
      </c>
      <c r="H215" s="2"/>
      <c r="I215" s="2"/>
    </row>
    <row r="216" spans="1:9" s="1" customFormat="1" ht="43.5" hidden="1" customHeight="1">
      <c r="A216" s="21" t="s">
        <v>209</v>
      </c>
      <c r="B216" s="3">
        <v>45323</v>
      </c>
      <c r="C216" s="5" t="s">
        <v>205</v>
      </c>
      <c r="D216" s="4">
        <v>150</v>
      </c>
      <c r="E216" s="17"/>
      <c r="F216" s="4">
        <f t="shared" si="3"/>
        <v>-3215</v>
      </c>
      <c r="G216" s="2" t="s">
        <v>105</v>
      </c>
      <c r="H216" s="2"/>
      <c r="I216" s="2"/>
    </row>
    <row r="217" spans="1:9" s="1" customFormat="1" ht="43.5" hidden="1" customHeight="1">
      <c r="A217" s="21" t="s">
        <v>209</v>
      </c>
      <c r="B217" s="3">
        <v>45325</v>
      </c>
      <c r="C217" s="5" t="s">
        <v>34</v>
      </c>
      <c r="D217" s="4">
        <v>30</v>
      </c>
      <c r="E217" s="17"/>
      <c r="F217" s="4">
        <f t="shared" si="3"/>
        <v>-3245</v>
      </c>
      <c r="G217" s="2" t="s">
        <v>105</v>
      </c>
      <c r="H217" s="2"/>
      <c r="I217" s="2"/>
    </row>
    <row r="218" spans="1:9" s="1" customFormat="1" ht="43.5" hidden="1" customHeight="1">
      <c r="A218" s="21" t="s">
        <v>209</v>
      </c>
      <c r="B218" s="3">
        <v>45325</v>
      </c>
      <c r="C218" s="5" t="s">
        <v>41</v>
      </c>
      <c r="D218" s="4">
        <v>350</v>
      </c>
      <c r="E218" s="17"/>
      <c r="F218" s="4">
        <f t="shared" si="3"/>
        <v>-3595</v>
      </c>
      <c r="G218" s="2" t="s">
        <v>105</v>
      </c>
      <c r="H218" s="2"/>
      <c r="I218" s="2"/>
    </row>
    <row r="219" spans="1:9" s="1" customFormat="1" ht="43.5" hidden="1" customHeight="1">
      <c r="A219" s="21" t="s">
        <v>209</v>
      </c>
      <c r="B219" s="3">
        <v>45325</v>
      </c>
      <c r="C219" s="5" t="s">
        <v>188</v>
      </c>
      <c r="D219" s="4">
        <v>50</v>
      </c>
      <c r="E219" s="17"/>
      <c r="F219" s="4">
        <f t="shared" si="3"/>
        <v>-3645</v>
      </c>
      <c r="G219" s="2" t="s">
        <v>105</v>
      </c>
      <c r="H219" s="2"/>
      <c r="I219" s="2"/>
    </row>
    <row r="220" spans="1:9" s="1" customFormat="1" ht="43.5" hidden="1" customHeight="1">
      <c r="A220" s="21" t="s">
        <v>209</v>
      </c>
      <c r="B220" s="3">
        <v>45325</v>
      </c>
      <c r="C220" s="5" t="s">
        <v>205</v>
      </c>
      <c r="D220" s="4">
        <v>100</v>
      </c>
      <c r="E220" s="17"/>
      <c r="F220" s="4">
        <f t="shared" si="3"/>
        <v>-3745</v>
      </c>
      <c r="G220" s="2" t="s">
        <v>105</v>
      </c>
      <c r="H220" s="2"/>
      <c r="I220" s="2"/>
    </row>
    <row r="221" spans="1:9" s="1" customFormat="1" ht="43.5" hidden="1" customHeight="1">
      <c r="A221" s="21" t="s">
        <v>209</v>
      </c>
      <c r="B221" s="3">
        <v>45325</v>
      </c>
      <c r="C221" s="5" t="s">
        <v>212</v>
      </c>
      <c r="D221" s="4">
        <v>70</v>
      </c>
      <c r="E221" s="17"/>
      <c r="F221" s="4">
        <f t="shared" si="3"/>
        <v>-3815</v>
      </c>
      <c r="G221" s="2" t="s">
        <v>105</v>
      </c>
      <c r="H221" s="2"/>
      <c r="I221" s="2"/>
    </row>
    <row r="222" spans="1:9" s="1" customFormat="1" ht="43.5" hidden="1" customHeight="1">
      <c r="A222" s="21" t="s">
        <v>209</v>
      </c>
      <c r="B222" s="3">
        <v>45325</v>
      </c>
      <c r="C222" s="5" t="s">
        <v>213</v>
      </c>
      <c r="D222" s="4"/>
      <c r="E222" s="17">
        <v>5000</v>
      </c>
      <c r="F222" s="4">
        <f t="shared" si="3"/>
        <v>1185</v>
      </c>
      <c r="G222" s="2" t="s">
        <v>60</v>
      </c>
      <c r="H222" s="2"/>
      <c r="I222" s="2"/>
    </row>
    <row r="223" spans="1:9" s="1" customFormat="1" ht="43.5" hidden="1" customHeight="1">
      <c r="A223" s="21" t="s">
        <v>214</v>
      </c>
      <c r="B223" s="3">
        <v>45326</v>
      </c>
      <c r="C223" s="5" t="s">
        <v>41</v>
      </c>
      <c r="D223" s="4">
        <v>440</v>
      </c>
      <c r="E223" s="17"/>
      <c r="F223" s="4">
        <f t="shared" si="3"/>
        <v>745</v>
      </c>
      <c r="G223" s="2" t="s">
        <v>105</v>
      </c>
      <c r="H223" s="2"/>
      <c r="I223" s="2"/>
    </row>
    <row r="224" spans="1:9" s="1" customFormat="1" ht="43.5" hidden="1" customHeight="1">
      <c r="A224" s="21" t="s">
        <v>214</v>
      </c>
      <c r="B224" s="3">
        <v>45326</v>
      </c>
      <c r="C224" s="5" t="s">
        <v>215</v>
      </c>
      <c r="D224" s="4">
        <v>155</v>
      </c>
      <c r="E224" s="17"/>
      <c r="F224" s="4">
        <f t="shared" si="3"/>
        <v>590</v>
      </c>
      <c r="G224" s="2" t="s">
        <v>105</v>
      </c>
      <c r="H224" s="2"/>
      <c r="I224" s="2"/>
    </row>
    <row r="225" spans="1:9" s="1" customFormat="1" ht="43.5" hidden="1" customHeight="1">
      <c r="A225" s="21" t="s">
        <v>214</v>
      </c>
      <c r="B225" s="3">
        <v>45326</v>
      </c>
      <c r="C225" s="5" t="s">
        <v>125</v>
      </c>
      <c r="D225" s="4">
        <v>30</v>
      </c>
      <c r="E225" s="17"/>
      <c r="F225" s="4">
        <f t="shared" si="3"/>
        <v>560</v>
      </c>
      <c r="G225" s="2" t="s">
        <v>105</v>
      </c>
      <c r="H225" s="2"/>
      <c r="I225" s="2"/>
    </row>
    <row r="226" spans="1:9" s="1" customFormat="1" ht="43.5" hidden="1" customHeight="1">
      <c r="A226" s="21" t="s">
        <v>214</v>
      </c>
      <c r="B226" s="3">
        <v>45329</v>
      </c>
      <c r="C226" s="5" t="s">
        <v>216</v>
      </c>
      <c r="D226" s="4">
        <v>400</v>
      </c>
      <c r="E226" s="17"/>
      <c r="F226" s="4">
        <f t="shared" si="3"/>
        <v>160</v>
      </c>
      <c r="G226" s="2" t="s">
        <v>143</v>
      </c>
      <c r="H226" s="2"/>
      <c r="I226" s="2"/>
    </row>
    <row r="227" spans="1:9" s="1" customFormat="1" ht="43.5" hidden="1" customHeight="1">
      <c r="A227" s="21" t="s">
        <v>214</v>
      </c>
      <c r="B227" s="3">
        <v>45329</v>
      </c>
      <c r="C227" s="5" t="s">
        <v>217</v>
      </c>
      <c r="D227" s="4">
        <f>2665+100</f>
        <v>2765</v>
      </c>
      <c r="E227" s="17"/>
      <c r="F227" s="4">
        <f t="shared" si="3"/>
        <v>-2605</v>
      </c>
      <c r="G227" s="2" t="s">
        <v>143</v>
      </c>
      <c r="H227" s="2"/>
      <c r="I227" s="2"/>
    </row>
    <row r="228" spans="1:9" s="1" customFormat="1" ht="43.5" hidden="1" customHeight="1">
      <c r="A228" s="21" t="s">
        <v>214</v>
      </c>
      <c r="B228" s="3">
        <v>45329</v>
      </c>
      <c r="C228" s="5" t="s">
        <v>218</v>
      </c>
      <c r="D228" s="4">
        <v>590</v>
      </c>
      <c r="E228" s="17"/>
      <c r="F228" s="4">
        <f t="shared" si="3"/>
        <v>-3195</v>
      </c>
      <c r="G228" s="2" t="s">
        <v>143</v>
      </c>
      <c r="H228" s="2"/>
      <c r="I228" s="2"/>
    </row>
    <row r="229" spans="1:9" s="1" customFormat="1" ht="43.5" hidden="1" customHeight="1">
      <c r="A229" s="21" t="s">
        <v>214</v>
      </c>
      <c r="B229" s="3">
        <v>45329</v>
      </c>
      <c r="C229" s="5" t="s">
        <v>219</v>
      </c>
      <c r="D229" s="4">
        <v>240</v>
      </c>
      <c r="E229" s="17"/>
      <c r="F229" s="4">
        <f t="shared" si="3"/>
        <v>-3435</v>
      </c>
      <c r="G229" s="2" t="s">
        <v>143</v>
      </c>
      <c r="H229" s="2"/>
      <c r="I229" s="2"/>
    </row>
    <row r="230" spans="1:9" s="1" customFormat="1" ht="43.5" customHeight="1" thickTop="1">
      <c r="A230" s="21" t="s">
        <v>220</v>
      </c>
      <c r="B230" s="3">
        <v>45330</v>
      </c>
      <c r="C230" s="5" t="s">
        <v>221</v>
      </c>
      <c r="D230" s="4"/>
      <c r="E230" s="17">
        <v>5000</v>
      </c>
      <c r="F230" s="4">
        <f t="shared" si="3"/>
        <v>1565</v>
      </c>
      <c r="G230" s="2" t="s">
        <v>60</v>
      </c>
      <c r="H230" s="2"/>
      <c r="I230" s="2"/>
    </row>
    <row r="231" spans="1:9" s="1" customFormat="1" ht="43.5" customHeight="1">
      <c r="A231" s="21" t="s">
        <v>220</v>
      </c>
      <c r="B231" s="3">
        <v>45334</v>
      </c>
      <c r="C231" s="5" t="s">
        <v>222</v>
      </c>
      <c r="D231" s="4">
        <v>250</v>
      </c>
      <c r="E231" s="17"/>
      <c r="F231" s="4">
        <f t="shared" si="3"/>
        <v>1315</v>
      </c>
      <c r="G231" s="2" t="s">
        <v>143</v>
      </c>
      <c r="H231" s="2"/>
      <c r="I231" s="2"/>
    </row>
    <row r="232" spans="1:9" s="1" customFormat="1" ht="43.5" customHeight="1">
      <c r="A232" s="21" t="s">
        <v>220</v>
      </c>
      <c r="B232" s="3">
        <v>45334</v>
      </c>
      <c r="C232" s="5" t="s">
        <v>223</v>
      </c>
      <c r="D232" s="4">
        <v>120</v>
      </c>
      <c r="E232" s="17"/>
      <c r="F232" s="4">
        <f t="shared" si="3"/>
        <v>1195</v>
      </c>
      <c r="G232" s="2" t="s">
        <v>143</v>
      </c>
      <c r="H232" s="2"/>
      <c r="I232" s="2"/>
    </row>
    <row r="233" spans="1:9" s="1" customFormat="1" ht="43.5" customHeight="1">
      <c r="A233" s="21" t="s">
        <v>220</v>
      </c>
      <c r="B233" s="3">
        <v>45334</v>
      </c>
      <c r="C233" s="5" t="s">
        <v>41</v>
      </c>
      <c r="D233" s="4">
        <v>315</v>
      </c>
      <c r="E233" s="17"/>
      <c r="F233" s="4">
        <f t="shared" si="3"/>
        <v>880</v>
      </c>
      <c r="G233" s="2" t="s">
        <v>105</v>
      </c>
      <c r="H233" s="2"/>
      <c r="I233" s="2"/>
    </row>
    <row r="234" spans="1:9" s="1" customFormat="1" ht="43.5" customHeight="1">
      <c r="A234" s="21" t="s">
        <v>220</v>
      </c>
      <c r="B234" s="3">
        <v>45334</v>
      </c>
      <c r="C234" s="5" t="s">
        <v>34</v>
      </c>
      <c r="D234" s="4">
        <v>30</v>
      </c>
      <c r="E234" s="17"/>
      <c r="F234" s="4">
        <f t="shared" si="3"/>
        <v>850</v>
      </c>
      <c r="G234" s="2" t="s">
        <v>105</v>
      </c>
      <c r="H234" s="2"/>
      <c r="I234" s="2"/>
    </row>
    <row r="235" spans="1:9" s="1" customFormat="1" ht="43.5" customHeight="1">
      <c r="A235" s="21" t="s">
        <v>220</v>
      </c>
      <c r="B235" s="3">
        <v>45335</v>
      </c>
      <c r="C235" s="5" t="s">
        <v>230</v>
      </c>
      <c r="D235" s="4">
        <v>200</v>
      </c>
      <c r="E235" s="17"/>
      <c r="F235" s="4">
        <f t="shared" si="3"/>
        <v>650</v>
      </c>
      <c r="G235" s="2" t="s">
        <v>138</v>
      </c>
      <c r="H235" s="2" t="s">
        <v>139</v>
      </c>
      <c r="I235" s="2"/>
    </row>
    <row r="236" spans="1:9" s="1" customFormat="1" ht="43.5" customHeight="1">
      <c r="A236" s="21" t="s">
        <v>220</v>
      </c>
      <c r="B236" s="3">
        <v>45335</v>
      </c>
      <c r="C236" s="5" t="s">
        <v>224</v>
      </c>
      <c r="D236" s="4">
        <f>45+100</f>
        <v>145</v>
      </c>
      <c r="E236" s="17"/>
      <c r="F236" s="4">
        <f t="shared" si="3"/>
        <v>505</v>
      </c>
      <c r="G236" s="2" t="s">
        <v>105</v>
      </c>
      <c r="H236" s="2"/>
      <c r="I236" s="2"/>
    </row>
    <row r="237" spans="1:9" s="1" customFormat="1" ht="43.5" customHeight="1">
      <c r="A237" s="21" t="s">
        <v>220</v>
      </c>
      <c r="B237" s="3">
        <v>45335</v>
      </c>
      <c r="C237" s="5" t="s">
        <v>41</v>
      </c>
      <c r="D237" s="4">
        <v>350</v>
      </c>
      <c r="E237" s="17"/>
      <c r="F237" s="4">
        <f t="shared" si="3"/>
        <v>155</v>
      </c>
      <c r="G237" s="2" t="s">
        <v>105</v>
      </c>
      <c r="H237" s="2"/>
      <c r="I237" s="2"/>
    </row>
    <row r="238" spans="1:9" s="1" customFormat="1" ht="43.5" customHeight="1">
      <c r="A238" s="21" t="s">
        <v>220</v>
      </c>
      <c r="B238" s="3">
        <v>45335</v>
      </c>
      <c r="C238" s="5" t="s">
        <v>34</v>
      </c>
      <c r="D238" s="4">
        <v>30</v>
      </c>
      <c r="E238" s="17"/>
      <c r="F238" s="4">
        <f t="shared" si="3"/>
        <v>125</v>
      </c>
      <c r="G238" s="2" t="s">
        <v>105</v>
      </c>
      <c r="H238" s="2"/>
      <c r="I238" s="2"/>
    </row>
    <row r="239" spans="1:9" s="1" customFormat="1" ht="43.5" customHeight="1">
      <c r="A239" s="21" t="s">
        <v>220</v>
      </c>
      <c r="B239" s="3">
        <v>45335</v>
      </c>
      <c r="C239" s="5" t="s">
        <v>225</v>
      </c>
      <c r="D239" s="4">
        <v>50</v>
      </c>
      <c r="E239" s="17"/>
      <c r="F239" s="4">
        <f t="shared" si="3"/>
        <v>75</v>
      </c>
      <c r="G239" s="2" t="s">
        <v>105</v>
      </c>
      <c r="H239" s="2" t="s">
        <v>115</v>
      </c>
      <c r="I239" s="2"/>
    </row>
    <row r="240" spans="1:9" s="1" customFormat="1" ht="43.5" customHeight="1">
      <c r="A240" s="21" t="s">
        <v>220</v>
      </c>
      <c r="B240" s="3">
        <v>45337</v>
      </c>
      <c r="C240" s="5" t="s">
        <v>205</v>
      </c>
      <c r="D240" s="4">
        <v>100</v>
      </c>
      <c r="E240" s="17"/>
      <c r="F240" s="4">
        <f t="shared" si="3"/>
        <v>-25</v>
      </c>
      <c r="G240" s="2" t="s">
        <v>105</v>
      </c>
      <c r="H240" s="2"/>
      <c r="I240" s="2"/>
    </row>
    <row r="241" spans="1:9" s="1" customFormat="1" ht="43.5" customHeight="1">
      <c r="A241" s="21" t="s">
        <v>220</v>
      </c>
      <c r="B241" s="3">
        <v>45337</v>
      </c>
      <c r="C241" s="5" t="s">
        <v>226</v>
      </c>
      <c r="D241" s="4">
        <v>950</v>
      </c>
      <c r="E241" s="17"/>
      <c r="F241" s="4">
        <f t="shared" si="3"/>
        <v>-975</v>
      </c>
      <c r="G241" s="2" t="s">
        <v>105</v>
      </c>
      <c r="H241" s="2"/>
      <c r="I241" s="2"/>
    </row>
    <row r="242" spans="1:9" s="1" customFormat="1" ht="43.5" customHeight="1">
      <c r="A242" s="21" t="s">
        <v>220</v>
      </c>
      <c r="B242" s="3">
        <v>45337</v>
      </c>
      <c r="C242" s="5" t="s">
        <v>227</v>
      </c>
      <c r="D242" s="4">
        <v>750</v>
      </c>
      <c r="E242" s="17"/>
      <c r="F242" s="4">
        <f t="shared" si="3"/>
        <v>-1725</v>
      </c>
      <c r="G242" s="2" t="s">
        <v>105</v>
      </c>
      <c r="H242" s="2"/>
      <c r="I242" s="2"/>
    </row>
    <row r="243" spans="1:9" s="1" customFormat="1" ht="43.5" customHeight="1">
      <c r="A243" s="21" t="s">
        <v>220</v>
      </c>
      <c r="B243" s="3">
        <v>45337</v>
      </c>
      <c r="C243" s="5" t="s">
        <v>228</v>
      </c>
      <c r="D243" s="4">
        <v>220</v>
      </c>
      <c r="E243" s="17"/>
      <c r="F243" s="4">
        <f t="shared" si="3"/>
        <v>-1945</v>
      </c>
      <c r="G243" s="2" t="s">
        <v>105</v>
      </c>
      <c r="H243" s="2"/>
      <c r="I243" s="2"/>
    </row>
    <row r="244" spans="1:9" s="1" customFormat="1" ht="43.5" customHeight="1">
      <c r="A244" s="21" t="s">
        <v>220</v>
      </c>
      <c r="B244" s="3">
        <v>45337</v>
      </c>
      <c r="C244" s="5" t="s">
        <v>41</v>
      </c>
      <c r="D244" s="4">
        <f>340+190</f>
        <v>530</v>
      </c>
      <c r="E244" s="17"/>
      <c r="F244" s="4">
        <f t="shared" si="3"/>
        <v>-2475</v>
      </c>
      <c r="G244" s="2" t="s">
        <v>105</v>
      </c>
      <c r="H244" s="2"/>
      <c r="I244" s="2"/>
    </row>
    <row r="245" spans="1:9" s="1" customFormat="1" ht="43.5" customHeight="1">
      <c r="A245" s="21" t="s">
        <v>220</v>
      </c>
      <c r="B245" s="3">
        <v>45337</v>
      </c>
      <c r="C245" s="5" t="s">
        <v>34</v>
      </c>
      <c r="D245" s="4">
        <v>30</v>
      </c>
      <c r="E245" s="17"/>
      <c r="F245" s="4">
        <f t="shared" si="3"/>
        <v>-2505</v>
      </c>
      <c r="G245" s="2" t="s">
        <v>105</v>
      </c>
      <c r="H245" s="2"/>
      <c r="I245" s="2"/>
    </row>
    <row r="246" spans="1:9" s="1" customFormat="1" ht="43.5" customHeight="1" thickBot="1">
      <c r="A246" s="21" t="s">
        <v>220</v>
      </c>
      <c r="B246" s="3">
        <v>45337</v>
      </c>
      <c r="C246" s="5" t="s">
        <v>229</v>
      </c>
      <c r="D246" s="4"/>
      <c r="E246" s="17">
        <v>5000</v>
      </c>
      <c r="F246" s="4">
        <f t="shared" si="3"/>
        <v>2495</v>
      </c>
      <c r="G246" s="2" t="s">
        <v>105</v>
      </c>
      <c r="H246" s="2"/>
      <c r="I246" s="2"/>
    </row>
    <row r="247" spans="1:9" s="1" customFormat="1" ht="43.5" hidden="1" customHeight="1">
      <c r="A247" s="21"/>
      <c r="B247" s="3"/>
      <c r="C247" s="5"/>
      <c r="D247" s="4"/>
      <c r="E247" s="17"/>
      <c r="F247" s="4">
        <f t="shared" si="3"/>
        <v>2495</v>
      </c>
      <c r="G247" s="2"/>
      <c r="H247" s="2"/>
      <c r="I247" s="2"/>
    </row>
    <row r="248" spans="1:9" s="1" customFormat="1" ht="43.5" hidden="1" customHeight="1">
      <c r="A248" s="21"/>
      <c r="B248" s="3"/>
      <c r="C248" s="5"/>
      <c r="D248" s="4"/>
      <c r="E248" s="17"/>
      <c r="F248" s="4">
        <f t="shared" si="3"/>
        <v>2495</v>
      </c>
      <c r="G248" s="2"/>
      <c r="H248" s="2"/>
      <c r="I248" s="2"/>
    </row>
    <row r="249" spans="1:9" s="1" customFormat="1" ht="43.5" hidden="1" customHeight="1">
      <c r="A249" s="21"/>
      <c r="B249" s="3"/>
      <c r="C249" s="5"/>
      <c r="D249" s="4"/>
      <c r="E249" s="17"/>
      <c r="F249" s="4">
        <f t="shared" si="3"/>
        <v>2495</v>
      </c>
      <c r="G249" s="2"/>
      <c r="H249" s="2"/>
      <c r="I249" s="2"/>
    </row>
    <row r="250" spans="1:9" s="1" customFormat="1" ht="43.5" hidden="1" customHeight="1">
      <c r="A250" s="21"/>
      <c r="B250" s="3"/>
      <c r="C250" s="5"/>
      <c r="D250" s="4"/>
      <c r="E250" s="17"/>
      <c r="F250" s="4">
        <f t="shared" si="3"/>
        <v>2495</v>
      </c>
      <c r="G250" s="2"/>
      <c r="H250" s="2"/>
      <c r="I250" s="2"/>
    </row>
    <row r="251" spans="1:9" s="1" customFormat="1" ht="43.5" hidden="1" customHeight="1">
      <c r="A251" s="21"/>
      <c r="B251" s="3"/>
      <c r="C251" s="5"/>
      <c r="D251" s="4"/>
      <c r="E251" s="17"/>
      <c r="F251" s="4">
        <f t="shared" si="3"/>
        <v>2495</v>
      </c>
      <c r="G251" s="2"/>
      <c r="H251" s="2"/>
      <c r="I251" s="2"/>
    </row>
    <row r="252" spans="1:9" s="1" customFormat="1" ht="43.5" hidden="1" customHeight="1">
      <c r="A252" s="21"/>
      <c r="B252" s="3"/>
      <c r="C252" s="5"/>
      <c r="D252" s="4"/>
      <c r="E252" s="17"/>
      <c r="F252" s="4">
        <f t="shared" si="3"/>
        <v>2495</v>
      </c>
      <c r="G252" s="2"/>
      <c r="H252" s="2"/>
      <c r="I252" s="2"/>
    </row>
    <row r="253" spans="1:9" s="1" customFormat="1" ht="43.5" hidden="1" customHeight="1">
      <c r="A253" s="21"/>
      <c r="B253" s="3"/>
      <c r="C253" s="5"/>
      <c r="D253" s="4"/>
      <c r="E253" s="17"/>
      <c r="F253" s="4">
        <f t="shared" si="3"/>
        <v>2495</v>
      </c>
      <c r="G253" s="2"/>
      <c r="H253" s="2"/>
      <c r="I253" s="2"/>
    </row>
    <row r="254" spans="1:9" s="1" customFormat="1" ht="43.5" hidden="1" customHeight="1">
      <c r="A254" s="21"/>
      <c r="B254" s="3"/>
      <c r="C254" s="5"/>
      <c r="D254" s="4"/>
      <c r="E254" s="17"/>
      <c r="F254" s="4">
        <f t="shared" si="3"/>
        <v>2495</v>
      </c>
      <c r="G254" s="2"/>
      <c r="H254" s="2"/>
      <c r="I254" s="2"/>
    </row>
    <row r="255" spans="1:9" s="1" customFormat="1" ht="43.5" hidden="1" customHeight="1" thickBot="1">
      <c r="A255" s="21"/>
      <c r="B255" s="3"/>
      <c r="C255" s="5"/>
      <c r="D255" s="4"/>
      <c r="E255" s="17"/>
      <c r="F255" s="4">
        <f t="shared" si="3"/>
        <v>2495</v>
      </c>
      <c r="G255" s="2"/>
      <c r="H255" s="2"/>
      <c r="I255" s="2"/>
    </row>
    <row r="256" spans="1:9" ht="34.5" customHeight="1" thickTop="1" thickBot="1">
      <c r="A256" s="18"/>
      <c r="B256" s="18"/>
      <c r="C256" s="18"/>
      <c r="D256" s="9">
        <f>SUBTOTAL(9,D4:D255)</f>
        <v>4070</v>
      </c>
      <c r="E256" s="9">
        <f>SUBTOTAL(9,E4:E255)</f>
        <v>10000</v>
      </c>
      <c r="F256" s="8"/>
      <c r="G256" s="18"/>
      <c r="H256" s="18"/>
    </row>
    <row r="257" spans="1:8" ht="15.75" thickTop="1">
      <c r="A257" s="18"/>
      <c r="B257" s="18"/>
      <c r="C257" s="18"/>
      <c r="D257" s="18"/>
      <c r="E257" s="18"/>
      <c r="F257" s="18"/>
      <c r="G257" s="18"/>
      <c r="H257" s="18"/>
    </row>
    <row r="258" spans="1:8">
      <c r="A258" s="18"/>
      <c r="B258" s="18"/>
      <c r="C258" s="18"/>
      <c r="D258" s="18"/>
      <c r="E258" s="18"/>
      <c r="F258" s="18"/>
      <c r="G258" s="18"/>
      <c r="H258" s="18"/>
    </row>
    <row r="259" spans="1:8" s="6" customFormat="1" ht="39.75" customHeight="1">
      <c r="A259" s="24"/>
      <c r="B259" s="24" t="s">
        <v>19</v>
      </c>
      <c r="C259" s="24"/>
      <c r="D259" s="24"/>
      <c r="E259" s="24"/>
      <c r="F259" s="24"/>
      <c r="G259" s="24" t="s">
        <v>20</v>
      </c>
      <c r="H259" s="24"/>
    </row>
    <row r="262" spans="1:8">
      <c r="B262" t="s">
        <v>121</v>
      </c>
      <c r="G262" t="s">
        <v>122</v>
      </c>
    </row>
  </sheetData>
  <autoFilter ref="A2:I255">
    <filterColumn colId="0">
      <filters>
        <filter val="كشف رقم 25"/>
      </filters>
    </filterColumn>
  </autoFilter>
  <mergeCells count="1">
    <mergeCell ref="B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aezzatacc</cp:lastModifiedBy>
  <cp:lastPrinted>2024-02-18T21:42:18Z</cp:lastPrinted>
  <dcterms:created xsi:type="dcterms:W3CDTF">2023-10-12T20:15:12Z</dcterms:created>
  <dcterms:modified xsi:type="dcterms:W3CDTF">2024-02-18T21:42:22Z</dcterms:modified>
</cp:coreProperties>
</file>